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H:\Documentos\CCINSHAE\2021\3° TRIMESTRE\formatos\"/>
    </mc:Choice>
  </mc:AlternateContent>
  <bookViews>
    <workbookView xWindow="-120" yWindow="-120" windowWidth="21840" windowHeight="13140"/>
  </bookViews>
  <sheets>
    <sheet name="E023 2021" sheetId="1" r:id="rId1"/>
  </sheets>
  <definedNames>
    <definedName name="_xlnm._FilterDatabase" localSheetId="0" hidden="1">'E023 2021'!#REF!</definedName>
    <definedName name="_xlnm.Print_Area" localSheetId="0">'E023 2021'!$A$1:$S$175</definedName>
    <definedName name="_xlnm.Print_Titles" localSheetId="0">'E023 2021'!$1:$13</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54" i="1" l="1"/>
  <c r="E75" i="1"/>
  <c r="D143" i="1"/>
  <c r="E160" i="1"/>
  <c r="D160" i="1"/>
  <c r="H160" i="1"/>
  <c r="H163" i="1"/>
  <c r="H165" i="1"/>
  <c r="J161" i="1"/>
  <c r="D149" i="1"/>
  <c r="E149" i="1"/>
  <c r="H149" i="1"/>
  <c r="H152" i="1"/>
  <c r="H154" i="1"/>
  <c r="J150" i="1"/>
  <c r="E121" i="1"/>
  <c r="E143" i="1"/>
  <c r="E138" i="1"/>
  <c r="D138" i="1"/>
  <c r="H138" i="1"/>
  <c r="H143" i="1"/>
  <c r="H141" i="1"/>
  <c r="J139" i="1"/>
  <c r="D127" i="1"/>
  <c r="E127" i="1"/>
  <c r="H127" i="1"/>
  <c r="H130" i="1"/>
  <c r="H132" i="1"/>
  <c r="J128" i="1"/>
  <c r="E116" i="1"/>
  <c r="D116" i="1"/>
  <c r="H116" i="1"/>
  <c r="H121" i="1"/>
  <c r="H119" i="1"/>
  <c r="J117" i="1"/>
  <c r="D105" i="1"/>
  <c r="E105" i="1"/>
  <c r="H105" i="1"/>
  <c r="H108" i="1"/>
  <c r="H110" i="1"/>
  <c r="J106" i="1"/>
  <c r="D94" i="1"/>
  <c r="E94" i="1"/>
  <c r="H94" i="1"/>
  <c r="H97" i="1"/>
  <c r="H99" i="1"/>
  <c r="J95" i="1"/>
  <c r="D83" i="1"/>
  <c r="E88" i="1"/>
  <c r="E83" i="1"/>
  <c r="H83" i="1"/>
  <c r="H86" i="1"/>
  <c r="H88" i="1"/>
  <c r="J84" i="1"/>
  <c r="D72" i="1"/>
  <c r="E72" i="1"/>
  <c r="H72" i="1"/>
  <c r="H75" i="1"/>
  <c r="H77" i="1"/>
  <c r="J73" i="1"/>
  <c r="D61" i="1"/>
  <c r="E61" i="1"/>
  <c r="H61" i="1"/>
  <c r="H64" i="1"/>
  <c r="H66" i="1"/>
  <c r="J62" i="1"/>
  <c r="D50" i="1"/>
  <c r="E50" i="1"/>
  <c r="H50" i="1"/>
  <c r="H53" i="1"/>
  <c r="H55" i="1"/>
  <c r="J51" i="1"/>
  <c r="E39" i="1"/>
  <c r="D39" i="1"/>
  <c r="H39" i="1"/>
  <c r="H42" i="1"/>
  <c r="H44" i="1"/>
  <c r="J40" i="1"/>
  <c r="E28" i="1"/>
  <c r="D28" i="1"/>
  <c r="H28" i="1"/>
  <c r="H33" i="1"/>
  <c r="H31" i="1"/>
  <c r="J29" i="1"/>
  <c r="E17" i="1"/>
  <c r="D17" i="1"/>
  <c r="H17" i="1"/>
  <c r="H20" i="1"/>
  <c r="H22" i="1"/>
  <c r="J18" i="1"/>
  <c r="F22" i="1"/>
  <c r="F20" i="1"/>
  <c r="F17" i="1"/>
  <c r="F121" i="1"/>
  <c r="F119" i="1"/>
  <c r="F116" i="1"/>
  <c r="F33" i="1"/>
  <c r="F165" i="1"/>
  <c r="F163" i="1"/>
  <c r="F160" i="1"/>
  <c r="F154" i="1"/>
  <c r="F152" i="1"/>
  <c r="F149" i="1"/>
  <c r="F143" i="1"/>
  <c r="F141" i="1"/>
  <c r="F138" i="1"/>
  <c r="F132" i="1"/>
  <c r="F130" i="1"/>
  <c r="F127" i="1"/>
  <c r="F110" i="1"/>
  <c r="F108" i="1"/>
  <c r="F105" i="1"/>
  <c r="F99" i="1"/>
  <c r="F97" i="1"/>
  <c r="F94" i="1"/>
  <c r="F88" i="1"/>
  <c r="F86" i="1"/>
  <c r="F83" i="1"/>
  <c r="F77" i="1"/>
  <c r="F75" i="1"/>
  <c r="F72" i="1"/>
  <c r="F55" i="1"/>
  <c r="F66" i="1"/>
  <c r="F64" i="1"/>
  <c r="F61" i="1"/>
  <c r="F53" i="1"/>
  <c r="F44" i="1"/>
  <c r="F42" i="1"/>
  <c r="F31" i="1"/>
  <c r="F39" i="1"/>
  <c r="F28" i="1"/>
  <c r="F50" i="1"/>
</calcChain>
</file>

<file path=xl/comments1.xml><?xml version="1.0" encoding="utf-8"?>
<comments xmlns="http://schemas.openxmlformats.org/spreadsheetml/2006/main">
  <authors>
    <author>LUIS JIMENEZ</author>
  </authors>
  <commentList>
    <comment ref="E5" authorId="0" shapeId="0">
      <text>
        <r>
          <rPr>
            <b/>
            <sz val="20"/>
            <color indexed="81"/>
            <rFont val="Tahoma"/>
            <family val="2"/>
          </rPr>
          <t>INGRESAR PERÍDO DE REPORTE</t>
        </r>
      </text>
    </comment>
    <comment ref="D9" authorId="0" shapeId="0">
      <text>
        <r>
          <rPr>
            <b/>
            <sz val="20"/>
            <color indexed="81"/>
            <rFont val="Tahoma"/>
            <family val="2"/>
          </rPr>
          <t>INGRESAR NOMBRE DE LA ENTIDAD</t>
        </r>
        <r>
          <rPr>
            <sz val="20"/>
            <color indexed="81"/>
            <rFont val="Tahoma"/>
            <family val="2"/>
          </rPr>
          <t xml:space="preserve">
</t>
        </r>
        <r>
          <rPr>
            <sz val="9"/>
            <color indexed="81"/>
            <rFont val="Tahoma"/>
            <family val="2"/>
          </rPr>
          <t xml:space="preserve">
</t>
        </r>
      </text>
    </comment>
    <comment ref="J18" authorId="0" shapeId="0">
      <text>
        <r>
          <rPr>
            <b/>
            <sz val="22"/>
            <color indexed="81"/>
            <rFont val="Tahoma"/>
            <family val="2"/>
          </rPr>
          <t xml:space="preserve">
Instrucciones de llenado de las Explicaciones a las variaciones:
1.- El color de la semaforización se establece de acuerdo a los siguientes rangos PARA INDICADORES ASCENDENTES:
Verde:      95 % &lt;= X &lt;= 105%
Amarillo:  90 % &lt;= X &lt; 95%    ó   105% &lt; X &lt;= 110%  
Rojo:        X &lt; 90%  ó  X &gt;110%
2.- Si hay variaciones (semáforo amarillo o rojo) en el indicador o en alguna de las variables deberá proporcionar:
    a) Las Variaciones DEBIDO A (Causas de las variaciones Máximo 5 renglones): Las explicaciones deberán ser con respecto al accionar institucional no a los valores numéricos.
    b) Los Riesgos (consecuencias institucionales o daño a la población)
    c) Acciones para cumplir la meta
3.- Si el semáforo es verde en el indicador pero existen variaciones en variables deberá registrar:
    a) Las Variaciones DEBIDO A (Causas de las variaciones Máximo 5 renglones): Las explicaciones deberán ser con respecto al accionar institucional no a los valores numéricos.
    b) Los Riesgos (consecuencias institucionales o daño a la población)
    c) Acciones para cumplir la meta
4.- Si el semáforo es verde tanto en indicador como en variables se deberán proporcionar la explicación debido a.
5.- Si no hay metas programadas, no se puede reportar avance, pero si se pueden incluir explicaciones de lo intitucionalmente logrado.</t>
        </r>
      </text>
    </comment>
    <comment ref="E88" authorId="0" shapeId="0">
      <text>
        <r>
          <rPr>
            <b/>
            <sz val="24"/>
            <color indexed="81"/>
            <rFont val="Tahoma"/>
            <family val="2"/>
          </rPr>
          <t>ESTA VARIABLE ES PROGRAMADA Y NO PUEDE CAMBIAR</t>
        </r>
      </text>
    </comment>
    <comment ref="E121" authorId="0" shapeId="0">
      <text>
        <r>
          <rPr>
            <b/>
            <sz val="24"/>
            <color indexed="81"/>
            <rFont val="Tahoma"/>
            <family val="2"/>
          </rPr>
          <t>ESTA VARIABLE ES PROGRAMADA Y NO PUEDE CAMBIAR</t>
        </r>
      </text>
    </comment>
  </commentList>
</comments>
</file>

<file path=xl/sharedStrings.xml><?xml version="1.0" encoding="utf-8"?>
<sst xmlns="http://schemas.openxmlformats.org/spreadsheetml/2006/main" count="377" uniqueCount="120">
  <si>
    <t>COMISION COORDINADORA DE INSTITUTOS NACIONALES DE SALUD</t>
  </si>
  <si>
    <t>Y HOSPITALES DE ALTA ESPECIALIDAD</t>
  </si>
  <si>
    <t>MATRIZ DE INDICADORES PARA RESULTADOS (MIR)</t>
  </si>
  <si>
    <t>Clave entidad/unidad:</t>
  </si>
  <si>
    <t>Entidad/unidad:</t>
  </si>
  <si>
    <t>No.
de 
Ind.</t>
  </si>
  <si>
    <t>DEFINICION DEL INDICADOR</t>
  </si>
  <si>
    <t>META</t>
  </si>
  <si>
    <t>VARIACIÓN</t>
  </si>
  <si>
    <t>EXPLICACIÓN DE VARIACIONES</t>
  </si>
  <si>
    <t>ORIGINAL</t>
  </si>
  <si>
    <t>ALCANZADO</t>
  </si>
  <si>
    <t>ABSOLUTA</t>
  </si>
  <si>
    <t>%</t>
  </si>
  <si>
    <t>(1)</t>
  </si>
  <si>
    <t>(2)</t>
  </si>
  <si>
    <t>(2) - (1)</t>
  </si>
  <si>
    <t>(2/1) X 100</t>
  </si>
  <si>
    <t>INDICADOR</t>
  </si>
  <si>
    <t xml:space="preserve">VARIABLE 1 </t>
  </si>
  <si>
    <t>VARIABLE 2</t>
  </si>
  <si>
    <t>AUTORIZÓ</t>
  </si>
  <si>
    <t>NOTA: FAVOR DE ENVIAR ESTE FORMATO EN EXCEL Y ESCANEADO AL MOMENTO DE SU ENTREGA A LA CCINSHAE Y
RUBRICAR CADA UNA DE LAS HOJAS</t>
  </si>
  <si>
    <t>ACCIONES PARA LOGRAR LA REGULARIZACIÓN (VERIFICABLES O AUDITABLES) EN EL CUMPLIMIENTO DE METAS 3/ 4/</t>
  </si>
  <si>
    <r>
      <t xml:space="preserve">1/ CUANDO SE PRESENTE UNA VARIACIÓN SUPERIOR O INFERIOR AL 10 POR CIENTO EN LOS RESULTADOS OBTENIDOS AL PERÍODO EN LA VARIABLE 1 O EN LA VARIABLE 2 RESPECTO A LOS VALORES ORIGINALES COMPROMETIDOS AL PERÍODO EN AMBAS VARIABLES, SE DEBERÁ INCORPORAR EN EL APARTADO DE EXPLICACIONES A LAS CAUSAS  DE LAS VARIACIONES EL ANÁLISIS DE LAS VARIABLES COMPROMETIDAS NO SÓLO DEL INDICADOR.
2/ RIESGOS PARA LA POBLACIÓN QUE ATIENDE EL PROGRAMA O LA INSTITUCIÓN DERIVADO DE UNA VARIACIÓN SUPERIOR AL 10% DE LA META COMPROMETIDA O DE CUALQUIERA DE SUS VARIABLES
3/ ACCIONES ESPECÍFICAS A DESARROLLAR POR LA INSTITUCIÓN PARA REGULARIZAR EL CUMPLIMIENTO DE LAS METAS COMPROMETIDAS CUANDO SE PRESENTE UNA VARIACIÓN SUPERIOR AL 10% DE LA META ALCANZADA Y PROGRAMADA, ASÍ COMO RESPECTO A CUALQUIERA DE SUS VARIABLES.
</t>
    </r>
    <r>
      <rPr>
        <b/>
        <i/>
        <sz val="18"/>
        <rFont val="Arial"/>
        <family val="2"/>
      </rPr>
      <t xml:space="preserve">
4/ LA EVALUACIÓN MEDIANTE INDICADORES TIENE EL PROPÓSITO DE ANALIZAR EL CUMPLIMIENTO DE CADA UNO DE LOS OBJETIVOS ESTABLECIDOS EN EL PROGRAMA, ES ASÍ QUE LAS EXPLICACIONES O ACCIONES COMPROMETIDAS EN EL APARTADO DE JUSTIFICACIÓN A LAS VARIACIONES, RIESGOS A LA POBLACIÓN O LA INSTITUCIÓN Y MEDIDAS PARA LOGRAR LA REGULARIZACIÓN DE LA META SIEMPRE SE DEBERÁN REFERIR AL OBJETIVO COMPROMETIDO POR EL PROGRAMA. POR EJEMPLO, EN EL CASO DEL INDICADOR "EFICACIA EN EL OTORGAMIENTO DE CONSULTA PROGRAMADA" EL OBJETIVO DEL PROGRAMA ASOCIADO (ver esquema lógico del Pp) ES "ATENCIÓN AMBULATORIA ESPECIALIZADA OTORGADA" Y ES EN EL MISMO CONTEXTO DE LA ATENCIÓN AMBULATORIA QUE SE DEBERÁN VALORAR LAS CAUSAS, RIESGOS Y MEDIDAS DE CORRECCIÓN. </t>
    </r>
    <r>
      <rPr>
        <b/>
        <sz val="18"/>
        <rFont val="Arial"/>
        <family val="2"/>
      </rPr>
      <t xml:space="preserve">                     
 ES INDISPENSABLE QUE EN TODOS LOS CASOS QUE CORRESPONDA SE ANOTEN LAS MEDIDAS CORRECTIVAS COMPROMETIDAS POR LA INSTITUCIÓN.</t>
    </r>
  </si>
  <si>
    <r>
      <t xml:space="preserve">1/ CUANDO SE PRESENTE UNA VARIACIÓN SUPERIOR O INFERIOR AL 10 POR CIENTO EN LOS RESULTADOS OBTENIDOS AL PERÍODO EN LA VARIABLE 1 O EN LA VARIABLE 2 RESPECTO A LOS VALORES ORIGINALES COMPROMETIDOS AL PERÍODO EN AMBAS VARIABLES, SE DEBERÁ INCORPORAR EN EL APARTADO DE EXPLICACIONES A LAS CAUSAS  DE LAS VARIACIONES EL ANÁLISIS DE LAS VARIABLES COMPROMETIDAS NO SÓLO DEL INDICADOR.
2/ RIESGOS PARA LA POBLACIÓN QUE ATIENDE EL PROGRAMA O LA INSTITUCIÓN DERIVADO DE UNA VARIACIÓN SUPERIOR AL 10% DE LA META COMPROMETIDA O DE CUALQUIERA DE SUS VARIABLES
3/ ACCIONES ESPECÍFICAS A DESARROLLAR POR LA INSTITUCIÓN PARA REGULARIZAR EL CUMPLIMIENTO DE LAS METAS COMPROMETIDAS CUANDO SE PRESENTE UNA VARIACIÓN SUPERIOR AL 10% DE LA META ALCANZADA Y PROGRAMADA, ASÍ COMO RESPECTO A CUALQUIERA DE SUS VARIABLES.
</t>
    </r>
    <r>
      <rPr>
        <b/>
        <i/>
        <sz val="18"/>
        <rFont val="Arial"/>
        <family val="2"/>
      </rPr>
      <t xml:space="preserve">
4/ LA EVALUACIÓN MEDIANTE INDICADORES TIENE EL PROPÓSITO DE ANALIZAR EL CUMPLIMIENTO DE CADA UNO DE LOS OBJETIVOS ESTABLECIDOS EN EL PROGRAMA, ES ASÍ QUE LAS EXPLICACIONES O ACCIONES COMPROMETIDAS EN EL APARTADO DE JUSTIFICACIÓN A LAS VARIACIONES, RIESGOS A LA POBLACIÓN O LA INSTITUCIÓN Y MEDIDAS PARA LOGRAR LA REGULARIZACIÓN DE LA META SIEMPRE SE DEBERÁN REFERIR AL OBJETIVO COMPROMETIDO POR EL PROGRAMA. POR EJEMPLO, EN EL CASO DEL INDICADOR "EFICACIA EN EL OTORGAMIENTO DE CONSULTA PROGRAMADA" EL OBJETIVO DEL PROGRAMA ASOCIADO (ver esquema lógico del Pp) ES "ATENCIÓN AMBULATORIA ESPECIALIZADA OTORGADA" Y ES EN EL MISMO CONTEXTO DE LA ATENCIÓN AMBULATORIA QUE SE DEBERÁN VALORAR LAS CAUSAS, RIESGOS Y MEDIDAS DE CORRECCIÓN. </t>
    </r>
    <r>
      <rPr>
        <b/>
        <sz val="18"/>
        <rFont val="Arial"/>
        <family val="2"/>
      </rPr>
      <t xml:space="preserve">              
ES INDISPENSABLE QUE EN TODOS LOS CASOS QUE CORRESPONDA SE ANOTEN LAS MEDIDAS CORRECTIVAS COMPROMETIDAS POR LA INSTITUCIÓN.</t>
    </r>
  </si>
  <si>
    <r>
      <t xml:space="preserve">1/ CUANDO SE PRESENTE UNA VARIACIÓN SUPERIOR O INFERIOR AL 10 POR CIENTO EN LOS RESULTADOS OBTENIDOS AL PERÍODO EN LA VARIABLE 1 O EN LA VARIABLE 2 RESPECTO A LOS VALORES ORIGINALES COMPROMETIDOS AL PERÍODO EN AMBAS VARIABLES, SE DEBERÁ INCORPORAR EN EL APARTADO DE EXPLICACIONES A LAS CAUSAS  DE LAS VARIACIONES EL ANÁLISIS DE LAS VARIABLES COMPROMETIDAS NO SÓLO DEL INDICADOR.
2/ RIESGOS PARA LA POBLACIÓN QUE ATIENDE EL PROGRAMA O LA INSTITUCIÓN DERIVADO DE UNA VARIACIÓN SUPERIOR AL 10% DE LA META COMPROMETIDA O DE CUALQUIERA DE SUS VARIABLES
3/ ACCIONES ESPECÍFICAS A DESARROLLAR POR LA INSTITUCIÓN PARA REGULARIZAR EL CUMPLIMIENTO DE LAS METAS COMPROMETIDAS CUANDO SE PRESENTE UNA VARIACIÓN SUPERIOR AL 10% DE LA META ALCANZADA Y PROGRAMADA, ASÍ COMO RESPECTO A CUALQUIERA DE SUS VARIABLES.
</t>
    </r>
    <r>
      <rPr>
        <b/>
        <i/>
        <sz val="18"/>
        <rFont val="Arial"/>
        <family val="2"/>
      </rPr>
      <t xml:space="preserve">
4/ LA EVALUACIÓN MEDIANTE INDICADORES TIENE EL PROPÓSITO DE ANALIZAR EL CUMPLIMIENTO DE CADA UNO DE LOS OBJETIVOS ESTABLECIDOS EN EL PROGRAMA, ES ASÍ QUE LAS EXPLICACIONES O ACCIONES COMPROMETIDAS EN EL APARTADO DE JUSTIFICACIÓN A LAS VARIACIONES, RIESGOS A LA POBLACIÓN O LA INSTITUCIÓN Y MEDIDAS PARA LOGRAR LA REGULARIZACIÓN DE LA META SIEMPRE SE DEBERÁN REFERIR AL OBJETIVO COMPROMETIDO POR EL PROGRAMA. POR EJEMPLO, EN EL CASO DEL INDICADOR "EFICACIA EN EL OTORGAMIENTO DE CONSULTA PROGRAMADA" EL OBJETIVO DEL PROGRAMA ASOCIADO (ver esquema lógico del Pp) ES "ATENCIÓN AMBULATORIA ESPECIALIZADA OTORGADA" Y ES EN EL MISMO CONTEXTO DE LA ATENCIÓN AMBULATORIA QUE SE DEBERÁN VALORAR LAS CAUSAS, RIESGOS Y MEDIDAS DE CORRECCIÓN
</t>
    </r>
    <r>
      <rPr>
        <b/>
        <sz val="18"/>
        <rFont val="Arial"/>
        <family val="2"/>
      </rPr>
      <t>ES INDISPENSABLE QUE EN TODOS LOS CASOS QUE CORRESPONDA SE ANOTEN LAS MEDIDAS CORRECTIVAS COMPROMETIDAS POR LA INSTITUCIÓN.</t>
    </r>
  </si>
  <si>
    <t xml:space="preserve">RIESGOS PARA LA POBLACIÓN QUE ATIENDE EL PROGRAMA O LA INSTITUCIÓN ASOCIADOS A LA VARIACIÓN 2/ 4/ </t>
  </si>
  <si>
    <t>PP:   E023</t>
  </si>
  <si>
    <t>"ATENCIÓN A LA SALUD"</t>
  </si>
  <si>
    <t>Porcentaje de egresos hospitalarios por mejoría y curación
FÓRMULA: VARIABLE1 / VARIABLE2 X 100</t>
  </si>
  <si>
    <t xml:space="preserve">Número de egresos hospitalarios por mejoría y curación </t>
  </si>
  <si>
    <t>Porcentaje de sesiones de rehabilitación especializadas realizadas respecto al total realizado
FÓRMULA: VARIABLE1 / VARIABLE2 X 100</t>
  </si>
  <si>
    <t>Número de sesiones de rehabilitación especializadas realizadas</t>
  </si>
  <si>
    <t>Porcentaje de procedimientos diagnósticos de alta especialidad realizados
FÓRMULA: VARIABLE1 / VARIABLE2 X 100</t>
  </si>
  <si>
    <t xml:space="preserve">Número de procedimientos diagnósticos ambulatorios realizados considerados de alta especialidad por la institución </t>
  </si>
  <si>
    <t>Porcentaje de procedimientos terapéuticos ambulatorios de alta especialidad realizados
FÓRMULA: VARIABLE1 / VARIABLE2 X 100</t>
  </si>
  <si>
    <t xml:space="preserve">Número de procedimientos terapéuticos ambulatorios realizados considerados de alta especialidad por la institución </t>
  </si>
  <si>
    <t xml:space="preserve">Número de expedientes clínicos revisados que cumplen con los criterios de la NOM SSA 004 </t>
  </si>
  <si>
    <t>Porcentaje de ocupación hospitalaria
FÓRMULA: VARIABLE1 / VARIABLE2 X 100</t>
  </si>
  <si>
    <t xml:space="preserve">Número de días paciente durante el período
</t>
  </si>
  <si>
    <t xml:space="preserve">Promedio de días estancia 
FÓRMULA: VARIABLE1 / VARIABLE2 </t>
  </si>
  <si>
    <t xml:space="preserve">Número de días estancia
</t>
  </si>
  <si>
    <t xml:space="preserve">Total de egresos hospitalarios
</t>
  </si>
  <si>
    <t>Proporción de consultas de primera vez respecto a preconsultas
FÓRMULA: VARIABLE1 / VARIABLE2 X 100</t>
  </si>
  <si>
    <t xml:space="preserve">Número de consultas de primera vez otorgadas en el periodo </t>
  </si>
  <si>
    <t>Porcentaje de auditorías clínicas realizadas
FÓRMULA: VARIABLE1 / VARIABLE2 X 100</t>
  </si>
  <si>
    <t xml:space="preserve">Número de auditorías clínicas realizadas </t>
  </si>
  <si>
    <t>Total de egresos hospitalarios x 100</t>
  </si>
  <si>
    <t>Porcentaje de usuarios con percepción de 
satisfacción de la calidad de la atención médica ambulatoria recibida superior a 80 puntos porcentuales
FÓRMULA: VARIABLE1 / VARIABLE2 X 100</t>
  </si>
  <si>
    <t>Número de usuarios en atención ambulatoria que manifestaron una calificación de percepción 
de satisfacción de la calidad de la atención recibida superior a 80 puntos porcentuales</t>
  </si>
  <si>
    <t xml:space="preserve">Total de usuarios en atención ambulatoria encuestados x 100
</t>
  </si>
  <si>
    <t>Total de sesiones de rehabilitación realizadas x 100</t>
  </si>
  <si>
    <t>Total de procedimientos diagnósticos ambulatorios realizados x 100</t>
  </si>
  <si>
    <t>Total de procedimientos terapéuticos ambulatorios realizados x 100</t>
  </si>
  <si>
    <t>Porcentaje de usuarios con percepción de 
satisfacción de la calidad de la atención médica hospitalaria recibida superior a 80 puntos porcentuales
FÓRMULA: VARIABLE1 / VARIABLE2 X 100</t>
  </si>
  <si>
    <t>Número de usuarios en atención hospitalaria que manifestaron una calificación de percepción de satisfacción de la calidad de la atención recibida superior a 80 puntos porcentuales</t>
  </si>
  <si>
    <t xml:space="preserve">Total de usuarios en atención hospitalaria encuestados x 100
</t>
  </si>
  <si>
    <t>Total de expedientes revisados por el Comité del expediente clínico institucional x 100</t>
  </si>
  <si>
    <t>Número de auditorías clínicas programadas x 100</t>
  </si>
  <si>
    <t>Número de preconsultas otorgadas en el periodo x 100</t>
  </si>
  <si>
    <t>Número de días cama durante el período x 100</t>
  </si>
  <si>
    <t>Tasa de infección nosocomial (por mil días de
estancia hospitalaria)
FÓRMULA: VARIABLE1 / VARIABLE2 X 1000</t>
  </si>
  <si>
    <t xml:space="preserve">Número de episodios de infecciones nosocomiales registrados en el periodo de reporte </t>
  </si>
  <si>
    <t>Total de días estancia en el periodo de reporte x 1000</t>
  </si>
  <si>
    <t>Porcentaje de expedientes clínicos revisados aprobados conforme a la NOM SSA 004
FÓRMULA: VARIABLE1 / VARIABLE2 X 100</t>
  </si>
  <si>
    <t xml:space="preserve">VARIACIONES DEDIDO A (MAXIMO 5 RENGLONES):
</t>
  </si>
  <si>
    <t xml:space="preserve">
CONSECUENCIAS INSTITUCIONALES O DAÑO A LA POBLACIÓN (MÁXIMO 5 RENGLONES)</t>
  </si>
  <si>
    <t>(MÁXIMO 5 RENGLONES)</t>
  </si>
  <si>
    <t>Porcentaje de pacientes referidos por instituciones públicas de salud a los que se les apertura expediente clínico institucional
FÓRMULA: VARIABLE1 / VARIABLE2 X 100</t>
  </si>
  <si>
    <t xml:space="preserve">Número de pacientes que han sido referidos por instituciones públicas de salud a los cuales se les apertura expediente clínico institucional en el periodo de evaluación </t>
  </si>
  <si>
    <t xml:space="preserve">Total de pacientes a los cuales se les apertura expediente clínico en el periodo de evaluación 
x 100
</t>
  </si>
  <si>
    <t xml:space="preserve">DEBIDO A:    1/ 4/ </t>
  </si>
  <si>
    <t>ELABORÓ Y VALIDÓ</t>
  </si>
  <si>
    <t>REVISÓ Y RECIBIÓ DE CONFORMIDAD</t>
  </si>
  <si>
    <t>TITULARA DEL ÁREA SUSTANTIVA (NOMBRE Y FIRMA)</t>
  </si>
  <si>
    <t xml:space="preserve">TITULAR DE ÁREA PLANEACÓN O EQUIVALENTE(NOMBRE Y FIRMA)
</t>
  </si>
  <si>
    <t>DIRECTOR GENERAL O EQUIVALENTE (NOMBE Y FIRMA)</t>
  </si>
  <si>
    <t>Número de consultas programadas (preconsulta, primera vez, subsecuente, urgencias o admisión continua) x 100</t>
  </si>
  <si>
    <t xml:space="preserve">Número de consultas realizadas (preconsulta, primera vez, subsecuente, urgencias o admisión continua) </t>
  </si>
  <si>
    <t>Eficacia en el otorgamiento de consulta programada (preconsulta, primera vez, subsecuente, urgencias o admisión continua) 
FÓRMULA: VARIABLE1 / VARIABLE2 X 100</t>
  </si>
  <si>
    <r>
      <t xml:space="preserve">        EVALUACIÓN DE CUMPLIMIENTO DE METAS PERÍODO ENERO - </t>
    </r>
    <r>
      <rPr>
        <b/>
        <u/>
        <sz val="22"/>
        <color rgb="FFFF0000"/>
        <rFont val="Arial"/>
        <family val="2"/>
      </rPr>
      <t>SEPTIEMBRE</t>
    </r>
    <r>
      <rPr>
        <b/>
        <u/>
        <sz val="22"/>
        <rFont val="Arial"/>
        <family val="2"/>
      </rPr>
      <t xml:space="preserve"> 2021</t>
    </r>
  </si>
  <si>
    <t>NCG</t>
  </si>
  <si>
    <t>INSTITUTO NACIONAL DE CIENCIAS MÉDICAS Y NUTRICIÓN SALVADOR ZUBIRÁN</t>
  </si>
  <si>
    <t>DR. JOSÉ SIFUENTES OSORNIO
DIRECTOR DE MEDICINA</t>
  </si>
  <si>
    <t>DR. RAÚL RIVERA MOSCOSO
DIRECTOR DE PLANEACIÓN Y MEJORA DE LA CALIDAD</t>
  </si>
  <si>
    <t>DR. DAVID KERSHENOBICH STALNIKOWITZ
 DIRECTOR GENERAL DEL INCMNSZ</t>
  </si>
  <si>
    <t xml:space="preserve">Por el tipo de patologías que se atienden, existe un riesgo alto de que los pacientes desarrollen la forma grave de enfermedad Covid-19, razón por la cual han sido referidos. En el principal riesgo en cuanto a la población atendida es no poder brindar la atención que se venia ofreciendo debido que se ha priorizado la atención a pacientes covid.
</t>
  </si>
  <si>
    <t>La desreconversión por completo del Instituto.</t>
  </si>
  <si>
    <t>Los riesgos que se presentan son no poder atender a  pacientes con otros padecimientos,  los que comúnmente se hospitalizaban</t>
  </si>
  <si>
    <t xml:space="preserve">En el Instituto la Unidad del Paciente Ambulatorio todavía no está trabajando a su capacidad total; sin embargo, hay pacientes que por la complejidad de su padecimiento  han seguido siendo vistos en sus consultas. Dentro de los resultados obtenidos tenemos un porcentaje alto de satisfacción, lo que refleja que nuesros usuarios entienden y valoran el compromiso insttucional con mantener su atención </t>
  </si>
  <si>
    <t>No existió ningún riesgo en el período.</t>
  </si>
  <si>
    <t>El Instituto entrará en un proceso de des reconversión. Actualmente, se utiliza la  teleconsulta como una estrategia para la atención del paciente. Por parte de la Unidad de Mejora Continua de la Calidad, se esta trabajando en la realización de las encuestas de satisfacción vía telefónica con la finalidad de mejorar la atención al paciente.</t>
  </si>
  <si>
    <t>No se presentan riesgos para la atención que se brinda. Se está priorizando la atención a los pacientes que requieren de la atención.</t>
  </si>
  <si>
    <t>Priorizar los pacientes que requieren sesiones de fisioterapia, en la reprogramación en sesiones a futuro.</t>
  </si>
  <si>
    <t xml:space="preserve">Retraso en el tratamiendo y/o en el control de su patologia, debido a que en el Instituto se lleva un control de la enfermedad en la mayoría de los pacientes desde años. </t>
  </si>
  <si>
    <t>Se espera que una vez que el Instituto se reconvierta, se reactiven las actividades normales del mismo, cumpliendo con la meta programada.</t>
  </si>
  <si>
    <t>Retraso en el tratamiendo y/o en el control de su patologia, debido a que en el Instituto se lleva un control de la enfermedad en la mayoría de los pacientes desde años.</t>
  </si>
  <si>
    <t>Retraso en el tratamiento y/o en el control de su patología, debido a que en el Instituto se lleva un control de la enfermedad en la mayoría de los pacientes desde años.</t>
  </si>
  <si>
    <t>Actualmente el Instituto está ya atendiendo pacientes con diagnósticos diferentes a covid-19, el porcentaje alto de satisfacción puede deberse a esta modicación en la atención d elos pacientes y la perceción de atención de alta calidad que los pacientes perciben.</t>
  </si>
  <si>
    <t xml:space="preserve">No existio ningún riesgos en el período </t>
  </si>
  <si>
    <t xml:space="preserve">Debido a que la meta se cumplió en el período, no se realizaron acciones para regularizar.. </t>
  </si>
  <si>
    <t xml:space="preserve">No alcanzar las metas que se tenian comprometidas. </t>
  </si>
  <si>
    <t>Implementación de medidas para el cumplimiento de la meta programada del indicador, acorde a la revisión de expedientes.</t>
  </si>
  <si>
    <t>Retraso en el tratamiendo y/o en el control de su padecimiento, ya que habitualmente los casos hospitalizados son aquellos que tienen una complicación o evolcuión desfavorable de su enfermedad.</t>
  </si>
  <si>
    <t xml:space="preserve">Se espera que una vez que el Instituto se reconvierta, se reactiven las actividades normales del mismo, cumpliendo con la meta programada. </t>
  </si>
  <si>
    <t>Retraso en el diagnóstico y/otratamiento  del padecimiento por el que son enviados para atención en las diferentes especialiddes del Instituto. La disminución de la capacidad de atención de pacientes de priemra vez ha estado ocasionada por las medidas de  prevención la mitigación y control de los riesgos para la salud que implica la enfermedad por el virus SARS-CoV2 (COVID-19).</t>
  </si>
  <si>
    <t>Incremento de complicaciones y mortalidad de pacientes hospitalizados</t>
  </si>
  <si>
    <t xml:space="preserve">Mantener el programa de capacitación de personal de nuevo ingreso con prioridad en la prevención de infecciones. Enfatizar con las jefaturas de enfermería y áreas médicas el cumplimiento de precauciones de aislamiento y puntos esenciales de los paquetes preventivos.  </t>
  </si>
  <si>
    <t xml:space="preserve">Al finalizar el período de reporte, de los 4,558 egresos hospitalarios programados, se logró contar con 4,499 egresos de los cuales 3,610 fueron por mejoría y curación.
Las causas de la variación de las variable 1 y 2  programadas con respecto a las metas alcanzadas, como se ha mencionado antes, es debido a que el Instituto continua siendo sede covid y, por ende, se han incrementado los ingresos hospitalarios. Sin embargo, los pacientes que presentan cuadro de covid,  su egreso es más tardío en el mejor de los casos. En cuanto a la disminución de egresos por mejoría, igualmente está relacionado a los pacientes covid.
</t>
  </si>
  <si>
    <t xml:space="preserve">Al finalizar el período de reporte, de las 12,291 sesiones de rehabilitación realizadas, 9,832 fueron especializadas. Las actividades con respecto a las sesiones de rehabilitación se continuan priorizando a los pacientes que se encuentran hospitalizados. Aunado a ello, se dará también  atención a pacientes ambulatorios considerando las medidas preventivas vigentes. 
</t>
  </si>
  <si>
    <t xml:space="preserve">Al finalizar el período de reporte, de los 55,964 procedimientos de diagnóstico ambulatorios programados, se logró realizar 37,919 procedimientos, de los cuales 3,782 fueron considerados de alta especialidad;  esto, debido a que el alcance de metas programadas se vieron afectadas por las medidas preventivas para la mitigación y control de los riesgos para la salud que implica la enfermedad por el virus SARS-CoV-2 (COVID-19).
Las causas de la variación de las variable 1 y 2 programadas con respecto a las metas alcanzadas, fue debido que desde inicios del periodo la atención a pacientes en cuanto a la consulta externa se ha disminuido acorde a las medidas preventivas de la actual pandemia, lo que conlleva a la disminución de todos los estudios de gabinetes que se realizaban en el Instituto, dando prioridad a pacientes covid y pacientes que por la gravedad de su patología requieran del servicio.
</t>
  </si>
  <si>
    <t xml:space="preserve">Al finalizar el período de reporte, de los 14,630 procedimientos terapéuticos ambulatotrios que fueron programados, se logró realizar 15,669 procedimientos, de los cuales 6,991 fueron considerados de alta especialidad.
Las causas de la variación de las variable 1 y 2 programadas con respecto a las metas alcanzadas, fue debido que desde inicios del periodo la atención a pacientes en cuanto a la consulta externa se ha disminuido acorde a las medidas preventivas de la actual pandemia, lo que conlleva a la disminución de todos los estudios de gabinetes que se realizaban en el Instituto, dando prioridad a pacientes covid y pacientes que por la gravedad de su patología requieran del servicio.
</t>
  </si>
  <si>
    <t>Al finalizar el período de reporte, de las 157,153 consultas programadas, se logró realizar 87,299.  Actualmente se utiliza la teleconsulta como una estrategia para la atención del paciente.  Sin embargo, las atenciones con respecto a la preconsulta y consulta de primera vez durante enero-mayo se vieron afectadas por la suspensión de las actividades que se venían realizando de forma cotidiana debido a que se suspendieron la atención a la preconsulta y por ende la consulta de primera vez.
Las causa de la variación de las variable 1 programada con respecto a la meta alcanzada, fue debido que desde inicios del periodo la atención a pacientes en cuanto a la consulta externa se ha disminuido acorde a las medidas preventivas de la actual pandemia, lo que conlleva a la disminución del otorgamiento de la atención médica.</t>
  </si>
  <si>
    <t xml:space="preserve">De los 252 expedientes que se tenían programados para revisión, solo se cumplió con 221 expedientes de los cuales 177 cumplen con la norma.
Las causas de la variación de las variable 1 y 2 programadas con respecto a las metas alcanzadas, se debe a que durante los primeros meses del periodo 2021, se suspendió las actividades del Comité del expediente clínico.
</t>
  </si>
  <si>
    <t>Al finalizar el período de reporte,  de los 45,391 días paciente programados,  se cumplió con 45,758 derivados de los  34,362 días cama. 
Las causas de la variación de las variable 1 y 2  programadas con respecto a las metas alcanzadas, se debe a que se continúa con las medidas preventivas para la mitigación y control de los riesgos para la salud que implica la enfermedad por el virus SARS-CoV2 (COVID-19).  y no se tiene aún restituída la totalidad de espacion designados a vovler a aender a pacientes no covid,</t>
  </si>
  <si>
    <t xml:space="preserve">
Este indicador no tuvo avance con respecto a las preconsultas, ya que  se reporta lo mismo que en el periodo enero - junio Actualmente se utiliza la teleconsulta como una estrategia para la atención del paciente.  Sin embargo, las atenciones con respecto a la preconsulta y consulta de primera vez son las más afectadas por la suspensión de las actividades que se venían realizando de forma cotidiana.
Las causas de la variación de las variable 1 y 2 programadas con respecto a las metas alcanzadas, fue debido que desde inicios del periodo la atención a pacientes en cuanto a la consulta externa se ha disminuido acorde a las medidas preventivas de la actual pandemia, lo que conlleva a la disminución del otorgamiento de la atención médica.</t>
  </si>
  <si>
    <t xml:space="preserve">Al finalizar el período de reporte, de los 41,727 días estancia programados, soló se alcanzó 34,464 de los cuales se presentaron 242 episodios de infecciones nosocomiales. Esto debido a que la contingencia por COVID19 que derivó en la reorganización del Instituto lo que ha presentado un reto importante para el equipo de control de infecciones con una reducción de su personal de base asignado a vigilancia y un aumento considerable en las actividades de capacitación para todo el personal, incluyendo el de nuevo ingreso. En el mes de abril se detectó un brote de neumonías asociadas a ventilador y bacteriemias primarias en los servicios de medicina crítica. Un factor importante para el incremento de infecciones es la alta rotación de personal paramédico en dichas áreas además del incremento en los días de ventilación mecánica.    </t>
  </si>
  <si>
    <t xml:space="preserve">Al finalizar el período de reporte, de los 2,201 pacientes programados que se estimaban para apertura de expediente en el instituto, se aperturarón 2,124 expediente. De ellos, 680 son pacientes que han sido referidos por instituciones públicas. 
Estas variaciones en relación a la meta programada de cada una de las variables, como se ha venido mencionando en reportes anteriores, es debido a que el Instituto aún no se encuentra realizando las actividades con la normalidad de periodos anteriores; por ende las actividades relacionadas con la atención medica se ven afectadas como es el caso de la admisión de pacientes. En tanto a los pacientes que han sido referidos solo se están aceptado aquellos que por su patología amerita la atención de forma urgente debido que las actividades en tanto a la consulta externa aún no se normalizan.
</t>
  </si>
  <si>
    <t>Al finalizar el período de reporte, de los 41,727 días estancia programados, soló se alcanzaron 34,464 derivados de los 4,499 egresos. 
Las causas de la variación de las variable 1 y 2 programadas con respecto a las metas alcanzadas, se debe a que se continúa con las medidas preventivas para la mitigación y control de los riesgos para la salud que implica la enfermedad por el virus SARS-CoV2 (COVID-19).  El incremento en cuanto al total de egresos hospitalarios es debido a las patologías presentadas por los pacientes.
La disminución del número de dias estancias se debe a la atención oportuna para evitar prolongación de los pacientes hospitaizados.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</si>
</sst>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35" x14ac:knownFonts="1">
    <font>
      <sz val="11"/>
      <color theme="1"/>
      <name val="Calibri"/>
      <family val="2"/>
      <scheme val="minor"/>
    </font>
    <font>
      <b/>
      <sz val="14"/>
      <name val="Arial"/>
      <family val="2"/>
    </font>
    <font>
      <b/>
      <sz val="11"/>
      <name val="Arial"/>
      <family val="2"/>
    </font>
    <font>
      <b/>
      <sz val="18"/>
      <name val="Arial"/>
      <family val="2"/>
    </font>
    <font>
      <b/>
      <sz val="16"/>
      <name val="Arial"/>
      <family val="2"/>
    </font>
    <font>
      <b/>
      <sz val="10"/>
      <name val="Arial"/>
      <family val="2"/>
    </font>
    <font>
      <sz val="10"/>
      <name val="Arial"/>
      <family val="2"/>
    </font>
    <font>
      <b/>
      <sz val="22"/>
      <color theme="1"/>
      <name val="Calibri"/>
      <family val="2"/>
      <scheme val="minor"/>
    </font>
    <font>
      <b/>
      <sz val="24"/>
      <color theme="1"/>
      <name val="Calibri"/>
      <family val="2"/>
      <scheme val="minor"/>
    </font>
    <font>
      <sz val="16"/>
      <name val="Arial"/>
      <family val="2"/>
    </font>
    <font>
      <b/>
      <i/>
      <sz val="18"/>
      <name val="Arial"/>
      <family val="2"/>
    </font>
    <font>
      <sz val="24"/>
      <color theme="1"/>
      <name val="Calibri"/>
      <family val="2"/>
      <scheme val="minor"/>
    </font>
    <font>
      <b/>
      <sz val="26"/>
      <color theme="1"/>
      <name val="Calibri"/>
      <family val="2"/>
      <scheme val="minor"/>
    </font>
    <font>
      <b/>
      <sz val="22"/>
      <name val="Arial"/>
      <family val="2"/>
    </font>
    <font>
      <sz val="22"/>
      <color theme="1"/>
      <name val="Calibri"/>
      <family val="2"/>
      <scheme val="minor"/>
    </font>
    <font>
      <b/>
      <sz val="26"/>
      <name val="Arial"/>
      <family val="2"/>
    </font>
    <font>
      <b/>
      <i/>
      <sz val="26"/>
      <color theme="1"/>
      <name val="Calibri"/>
      <family val="2"/>
      <scheme val="minor"/>
    </font>
    <font>
      <b/>
      <sz val="26"/>
      <color theme="1"/>
      <name val="Arial"/>
      <family val="2"/>
    </font>
    <font>
      <sz val="36"/>
      <color theme="1"/>
      <name val="Calibri"/>
      <family val="2"/>
      <scheme val="minor"/>
    </font>
    <font>
      <sz val="48"/>
      <color theme="1"/>
      <name val="Calibri"/>
      <family val="2"/>
      <scheme val="minor"/>
    </font>
    <font>
      <b/>
      <sz val="28"/>
      <name val="Arial"/>
      <family val="2"/>
    </font>
    <font>
      <sz val="18"/>
      <name val="Arial"/>
      <family val="2"/>
    </font>
    <font>
      <sz val="18"/>
      <color theme="1"/>
      <name val="Calibri"/>
      <family val="2"/>
      <scheme val="minor"/>
    </font>
    <font>
      <b/>
      <sz val="24"/>
      <color indexed="81"/>
      <name val="Tahoma"/>
      <family val="2"/>
    </font>
    <font>
      <sz val="9"/>
      <color indexed="81"/>
      <name val="Tahoma"/>
      <family val="2"/>
    </font>
    <font>
      <b/>
      <sz val="20"/>
      <color indexed="81"/>
      <name val="Tahoma"/>
      <family val="2"/>
    </font>
    <font>
      <b/>
      <u/>
      <sz val="22"/>
      <name val="Arial"/>
      <family val="2"/>
    </font>
    <font>
      <b/>
      <u/>
      <sz val="22"/>
      <color rgb="FFFF0000"/>
      <name val="Arial"/>
      <family val="2"/>
    </font>
    <font>
      <sz val="20"/>
      <color indexed="81"/>
      <name val="Tahoma"/>
      <family val="2"/>
    </font>
    <font>
      <b/>
      <sz val="22"/>
      <color indexed="81"/>
      <name val="Tahoma"/>
      <family val="2"/>
    </font>
    <font>
      <b/>
      <sz val="36"/>
      <color theme="0"/>
      <name val="Arial"/>
      <family val="2"/>
    </font>
    <font>
      <b/>
      <sz val="36"/>
      <color theme="0"/>
      <name val="Calibri"/>
      <family val="2"/>
      <scheme val="minor"/>
    </font>
    <font>
      <b/>
      <sz val="26"/>
      <color theme="0"/>
      <name val="Arial"/>
      <family val="2"/>
    </font>
    <font>
      <b/>
      <sz val="26"/>
      <color theme="0"/>
      <name val="Calibri"/>
      <family val="2"/>
      <scheme val="minor"/>
    </font>
    <font>
      <b/>
      <sz val="36"/>
      <name val="Calibri"/>
      <family val="2"/>
      <scheme val="minor"/>
    </font>
  </fonts>
  <fills count="11">
    <fill>
      <patternFill patternType="none"/>
    </fill>
    <fill>
      <patternFill patternType="gray125"/>
    </fill>
    <fill>
      <patternFill patternType="solid">
        <fgColor theme="0"/>
        <bgColor indexed="64"/>
      </patternFill>
    </fill>
    <fill>
      <patternFill patternType="solid">
        <fgColor theme="7" tint="0.79998168889431442"/>
        <bgColor indexed="64"/>
      </patternFill>
    </fill>
    <fill>
      <patternFill patternType="solid">
        <fgColor rgb="FF00FFFF"/>
        <bgColor indexed="64"/>
      </patternFill>
    </fill>
    <fill>
      <patternFill patternType="solid">
        <fgColor rgb="FFFFFF00"/>
        <bgColor indexed="64"/>
      </patternFill>
    </fill>
    <fill>
      <patternFill patternType="solid">
        <fgColor rgb="FFC00000"/>
        <bgColor indexed="64"/>
      </patternFill>
    </fill>
    <fill>
      <patternFill patternType="solid">
        <fgColor theme="9" tint="0.79998168889431442"/>
        <bgColor indexed="64"/>
      </patternFill>
    </fill>
    <fill>
      <patternFill patternType="solid">
        <fgColor theme="9" tint="-0.249977111117893"/>
        <bgColor indexed="64"/>
      </patternFill>
    </fill>
    <fill>
      <patternFill patternType="solid">
        <fgColor theme="9" tint="0.59999389629810485"/>
        <bgColor indexed="64"/>
      </patternFill>
    </fill>
    <fill>
      <patternFill patternType="solid">
        <fgColor rgb="FFFFC000"/>
        <bgColor indexed="64"/>
      </patternFill>
    </fill>
  </fills>
  <borders count="38">
    <border>
      <left/>
      <right/>
      <top/>
      <bottom/>
      <diagonal/>
    </border>
    <border>
      <left/>
      <right/>
      <top/>
      <bottom style="medium">
        <color indexed="64"/>
      </bottom>
      <diagonal/>
    </border>
    <border>
      <left/>
      <right/>
      <top style="medium">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auto="1"/>
      </left>
      <right style="thin">
        <color auto="1"/>
      </right>
      <top style="thin">
        <color auto="1"/>
      </top>
      <bottom style="thin">
        <color auto="1"/>
      </bottom>
      <diagonal/>
    </border>
    <border>
      <left/>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auto="1"/>
      </left>
      <right style="thin">
        <color auto="1"/>
      </right>
      <top style="medium">
        <color indexed="64"/>
      </top>
      <bottom style="thin">
        <color auto="1"/>
      </bottom>
      <diagonal/>
    </border>
    <border>
      <left/>
      <right style="medium">
        <color indexed="64"/>
      </right>
      <top style="medium">
        <color indexed="64"/>
      </top>
      <bottom/>
      <diagonal/>
    </border>
    <border>
      <left style="medium">
        <color indexed="64"/>
      </left>
      <right style="thin">
        <color indexed="64"/>
      </right>
      <top/>
      <bottom/>
      <diagonal/>
    </border>
    <border>
      <left/>
      <right style="medium">
        <color indexed="64"/>
      </right>
      <top/>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2">
    <xf numFmtId="0" fontId="0" fillId="0" borderId="0"/>
    <xf numFmtId="0" fontId="6" fillId="0" borderId="0"/>
  </cellStyleXfs>
  <cellXfs count="169">
    <xf numFmtId="0" fontId="0" fillId="0" borderId="0" xfId="0"/>
    <xf numFmtId="0" fontId="1" fillId="2" borderId="0" xfId="0" applyFont="1" applyFill="1" applyProtection="1"/>
    <xf numFmtId="0" fontId="2" fillId="2" borderId="0" xfId="0" applyFont="1" applyFill="1" applyProtection="1"/>
    <xf numFmtId="0" fontId="0" fillId="2" borderId="0" xfId="0" applyFont="1" applyFill="1" applyProtection="1"/>
    <xf numFmtId="0" fontId="0" fillId="2" borderId="0" xfId="0" applyFill="1" applyProtection="1"/>
    <xf numFmtId="0" fontId="0" fillId="0" borderId="0" xfId="0" applyProtection="1"/>
    <xf numFmtId="0" fontId="4" fillId="2" borderId="0" xfId="0" applyFont="1" applyFill="1" applyProtection="1"/>
    <xf numFmtId="0" fontId="5" fillId="2" borderId="0" xfId="0" applyFont="1" applyFill="1" applyProtection="1"/>
    <xf numFmtId="0" fontId="1" fillId="2" borderId="1" xfId="0" applyFont="1" applyFill="1" applyBorder="1" applyAlignment="1" applyProtection="1">
      <alignment horizontal="left"/>
      <protection locked="0"/>
    </xf>
    <xf numFmtId="0" fontId="5" fillId="2" borderId="2" xfId="0" applyFont="1" applyFill="1" applyBorder="1" applyProtection="1"/>
    <xf numFmtId="0" fontId="0" fillId="2" borderId="0" xfId="0" applyFill="1" applyAlignment="1" applyProtection="1"/>
    <xf numFmtId="0" fontId="6" fillId="2" borderId="0" xfId="1" applyFill="1" applyProtection="1"/>
    <xf numFmtId="0" fontId="1" fillId="2" borderId="0" xfId="1" applyFont="1" applyFill="1" applyProtection="1"/>
    <xf numFmtId="0" fontId="1" fillId="0" borderId="12" xfId="0" applyFont="1" applyFill="1" applyBorder="1" applyAlignment="1" applyProtection="1">
      <alignment vertical="center"/>
    </xf>
    <xf numFmtId="0" fontId="1" fillId="0" borderId="14" xfId="0" applyFont="1" applyFill="1" applyBorder="1" applyAlignment="1" applyProtection="1">
      <alignment vertical="center"/>
    </xf>
    <xf numFmtId="0" fontId="8" fillId="0" borderId="0" xfId="0" applyFont="1" applyAlignment="1" applyProtection="1"/>
    <xf numFmtId="0" fontId="0" fillId="0" borderId="0" xfId="0" applyFill="1" applyProtection="1"/>
    <xf numFmtId="0" fontId="9" fillId="0" borderId="0" xfId="1" applyFont="1" applyFill="1" applyBorder="1" applyAlignment="1" applyProtection="1">
      <alignment horizontal="center" vertical="center"/>
    </xf>
    <xf numFmtId="0" fontId="15" fillId="0" borderId="7" xfId="0" applyFont="1" applyFill="1" applyBorder="1" applyAlignment="1" applyProtection="1">
      <alignment horizontal="left" vertical="center" wrapText="1"/>
    </xf>
    <xf numFmtId="3" fontId="16" fillId="0" borderId="7" xfId="0" applyNumberFormat="1" applyFont="1" applyFill="1" applyBorder="1" applyAlignment="1" applyProtection="1">
      <alignment horizontal="center" vertical="center" wrapText="1"/>
      <protection locked="0"/>
    </xf>
    <xf numFmtId="164" fontId="12" fillId="0" borderId="7" xfId="0" applyNumberFormat="1" applyFont="1" applyFill="1" applyBorder="1" applyAlignment="1" applyProtection="1">
      <alignment horizontal="center" vertical="center" wrapText="1"/>
    </xf>
    <xf numFmtId="49" fontId="7" fillId="0" borderId="7" xfId="0" applyNumberFormat="1" applyFont="1" applyFill="1" applyBorder="1" applyAlignment="1" applyProtection="1">
      <alignment horizontal="left" vertical="top" wrapText="1"/>
      <protection locked="0"/>
    </xf>
    <xf numFmtId="49" fontId="7" fillId="0" borderId="5" xfId="0" applyNumberFormat="1" applyFont="1" applyFill="1" applyBorder="1" applyAlignment="1" applyProtection="1">
      <alignment horizontal="left" vertical="top" wrapText="1"/>
      <protection locked="0"/>
    </xf>
    <xf numFmtId="0" fontId="20" fillId="0" borderId="9" xfId="0" applyFont="1" applyFill="1" applyBorder="1" applyAlignment="1" applyProtection="1">
      <alignment horizontal="center" vertical="center"/>
    </xf>
    <xf numFmtId="0" fontId="21" fillId="2" borderId="0" xfId="1" applyFont="1" applyFill="1" applyProtection="1"/>
    <xf numFmtId="0" fontId="3" fillId="2" borderId="0" xfId="1" applyFont="1" applyFill="1" applyProtection="1"/>
    <xf numFmtId="0" fontId="3" fillId="2" borderId="0" xfId="0" applyFont="1" applyFill="1" applyAlignment="1" applyProtection="1"/>
    <xf numFmtId="0" fontId="22" fillId="2" borderId="0" xfId="0" applyFont="1" applyFill="1" applyProtection="1"/>
    <xf numFmtId="0" fontId="22" fillId="0" borderId="0" xfId="0" applyFont="1" applyProtection="1"/>
    <xf numFmtId="0" fontId="0" fillId="5" borderId="0" xfId="0" applyFill="1" applyProtection="1"/>
    <xf numFmtId="0" fontId="26" fillId="2" borderId="0" xfId="0" applyFont="1" applyFill="1" applyAlignment="1" applyProtection="1">
      <protection locked="0"/>
    </xf>
    <xf numFmtId="0" fontId="13" fillId="2" borderId="0" xfId="0" applyFont="1" applyFill="1" applyAlignment="1" applyProtection="1"/>
    <xf numFmtId="0" fontId="33" fillId="6" borderId="6" xfId="0" applyFont="1" applyFill="1" applyBorder="1" applyAlignment="1" applyProtection="1">
      <alignment horizontal="center"/>
    </xf>
    <xf numFmtId="49" fontId="33" fillId="6" borderId="6" xfId="0" applyNumberFormat="1" applyFont="1" applyFill="1" applyBorder="1" applyAlignment="1" applyProtection="1">
      <alignment horizontal="center" vertical="center"/>
    </xf>
    <xf numFmtId="0" fontId="3" fillId="0" borderId="0" xfId="0" applyFont="1" applyFill="1" applyBorder="1" applyAlignment="1" applyProtection="1">
      <alignment horizontal="left" vertical="center" wrapText="1"/>
    </xf>
    <xf numFmtId="0" fontId="0" fillId="2" borderId="35" xfId="0" applyFill="1" applyBorder="1" applyProtection="1"/>
    <xf numFmtId="0" fontId="0" fillId="2" borderId="0" xfId="0" applyFill="1" applyBorder="1" applyProtection="1"/>
    <xf numFmtId="0" fontId="0" fillId="2" borderId="23" xfId="0" applyFill="1" applyBorder="1" applyProtection="1"/>
    <xf numFmtId="0" fontId="12" fillId="2" borderId="0" xfId="0" applyFont="1" applyFill="1" applyBorder="1" applyAlignment="1" applyProtection="1">
      <alignment horizontal="center" vertical="center" wrapText="1"/>
    </xf>
    <xf numFmtId="0" fontId="12" fillId="2" borderId="0" xfId="0" applyFont="1" applyFill="1" applyBorder="1" applyAlignment="1" applyProtection="1">
      <alignment horizontal="center" vertical="center"/>
    </xf>
    <xf numFmtId="0" fontId="0" fillId="4" borderId="36" xfId="0" applyFill="1" applyBorder="1" applyProtection="1"/>
    <xf numFmtId="0" fontId="0" fillId="4" borderId="37" xfId="0" applyFill="1" applyBorder="1" applyProtection="1"/>
    <xf numFmtId="49" fontId="33" fillId="8" borderId="15" xfId="0" applyNumberFormat="1" applyFont="1" applyFill="1" applyBorder="1" applyAlignment="1" applyProtection="1">
      <alignment horizontal="left" vertical="top" wrapText="1"/>
    </xf>
    <xf numFmtId="49" fontId="33" fillId="8" borderId="16" xfId="0" applyNumberFormat="1" applyFont="1" applyFill="1" applyBorder="1" applyAlignment="1" applyProtection="1">
      <alignment horizontal="left" vertical="top" wrapText="1"/>
    </xf>
    <xf numFmtId="49" fontId="33" fillId="8" borderId="27" xfId="0" applyNumberFormat="1" applyFont="1" applyFill="1" applyBorder="1" applyAlignment="1" applyProtection="1">
      <alignment horizontal="left" vertical="top" wrapText="1"/>
    </xf>
    <xf numFmtId="49" fontId="7" fillId="0" borderId="32" xfId="0" applyNumberFormat="1" applyFont="1" applyFill="1" applyBorder="1" applyAlignment="1" applyProtection="1">
      <alignment horizontal="left" vertical="center" wrapText="1"/>
      <protection locked="0"/>
    </xf>
    <xf numFmtId="49" fontId="7" fillId="0" borderId="33" xfId="0" applyNumberFormat="1" applyFont="1" applyFill="1" applyBorder="1" applyAlignment="1" applyProtection="1">
      <alignment horizontal="left" vertical="center" wrapText="1"/>
      <protection locked="0"/>
    </xf>
    <xf numFmtId="49" fontId="7" fillId="0" borderId="34" xfId="0" applyNumberFormat="1" applyFont="1" applyFill="1" applyBorder="1" applyAlignment="1" applyProtection="1">
      <alignment horizontal="left" vertical="center" wrapText="1"/>
      <protection locked="0"/>
    </xf>
    <xf numFmtId="0" fontId="20" fillId="9" borderId="3" xfId="0" applyFont="1" applyFill="1" applyBorder="1" applyAlignment="1" applyProtection="1">
      <alignment horizontal="center" vertical="center"/>
    </xf>
    <xf numFmtId="0" fontId="20" fillId="9" borderId="8" xfId="0" applyFont="1" applyFill="1" applyBorder="1" applyAlignment="1" applyProtection="1">
      <alignment horizontal="center" vertical="center"/>
    </xf>
    <xf numFmtId="0" fontId="20" fillId="9" borderId="11" xfId="0" applyFont="1" applyFill="1" applyBorder="1" applyAlignment="1" applyProtection="1">
      <alignment horizontal="center" vertical="center"/>
    </xf>
    <xf numFmtId="0" fontId="8" fillId="7" borderId="15" xfId="0" applyNumberFormat="1" applyFont="1" applyFill="1" applyBorder="1" applyAlignment="1" applyProtection="1">
      <alignment horizontal="left" vertical="center" wrapText="1"/>
      <protection locked="0"/>
    </xf>
    <xf numFmtId="0" fontId="8" fillId="7" borderId="16" xfId="0" applyNumberFormat="1" applyFont="1" applyFill="1" applyBorder="1" applyAlignment="1" applyProtection="1">
      <alignment horizontal="left" vertical="center" wrapText="1"/>
      <protection locked="0"/>
    </xf>
    <xf numFmtId="0" fontId="8" fillId="7" borderId="27" xfId="0" applyNumberFormat="1" applyFont="1" applyFill="1" applyBorder="1" applyAlignment="1" applyProtection="1">
      <alignment horizontal="left" vertical="center" wrapText="1"/>
      <protection locked="0"/>
    </xf>
    <xf numFmtId="164" fontId="12" fillId="0" borderId="6" xfId="0" applyNumberFormat="1" applyFont="1" applyFill="1" applyBorder="1" applyAlignment="1" applyProtection="1">
      <alignment horizontal="center" vertical="center" wrapText="1"/>
    </xf>
    <xf numFmtId="0" fontId="32" fillId="6" borderId="17" xfId="0" applyFont="1" applyFill="1" applyBorder="1" applyAlignment="1" applyProtection="1">
      <alignment horizontal="center" wrapText="1"/>
    </xf>
    <xf numFmtId="0" fontId="32" fillId="6" borderId="22" xfId="0" applyFont="1" applyFill="1" applyBorder="1" applyAlignment="1" applyProtection="1">
      <alignment horizontal="center"/>
    </xf>
    <xf numFmtId="0" fontId="32" fillId="6" borderId="24" xfId="0" applyFont="1" applyFill="1" applyBorder="1" applyAlignment="1" applyProtection="1">
      <alignment horizontal="center"/>
    </xf>
    <xf numFmtId="0" fontId="30" fillId="6" borderId="18" xfId="0" applyFont="1" applyFill="1" applyBorder="1" applyAlignment="1" applyProtection="1">
      <alignment horizontal="center" vertical="center" wrapText="1"/>
    </xf>
    <xf numFmtId="0" fontId="30" fillId="6" borderId="19" xfId="0" applyFont="1" applyFill="1" applyBorder="1" applyAlignment="1" applyProtection="1">
      <alignment horizontal="center" vertical="center" wrapText="1"/>
    </xf>
    <xf numFmtId="0" fontId="30" fillId="6" borderId="9" xfId="0" applyFont="1" applyFill="1" applyBorder="1" applyAlignment="1" applyProtection="1">
      <alignment horizontal="center" vertical="center" wrapText="1"/>
    </xf>
    <xf numFmtId="0" fontId="30" fillId="6" borderId="10" xfId="0" applyFont="1" applyFill="1" applyBorder="1" applyAlignment="1" applyProtection="1">
      <alignment horizontal="center" vertical="center" wrapText="1"/>
    </xf>
    <xf numFmtId="0" fontId="30" fillId="6" borderId="12" xfId="0" applyFont="1" applyFill="1" applyBorder="1" applyAlignment="1" applyProtection="1">
      <alignment horizontal="center" vertical="center" wrapText="1"/>
    </xf>
    <xf numFmtId="0" fontId="30" fillId="6" borderId="13" xfId="0" applyFont="1" applyFill="1" applyBorder="1" applyAlignment="1" applyProtection="1">
      <alignment horizontal="center" vertical="center" wrapText="1"/>
    </xf>
    <xf numFmtId="0" fontId="33" fillId="6" borderId="20" xfId="0" applyFont="1" applyFill="1" applyBorder="1" applyAlignment="1" applyProtection="1">
      <alignment horizontal="center"/>
    </xf>
    <xf numFmtId="0" fontId="31" fillId="6" borderId="18" xfId="0" applyFont="1" applyFill="1" applyBorder="1" applyAlignment="1" applyProtection="1">
      <alignment horizontal="center" vertical="center"/>
    </xf>
    <xf numFmtId="0" fontId="31" fillId="6" borderId="2" xfId="0" applyFont="1" applyFill="1" applyBorder="1" applyAlignment="1" applyProtection="1">
      <alignment horizontal="center" vertical="center"/>
    </xf>
    <xf numFmtId="0" fontId="31" fillId="6" borderId="21" xfId="0" applyFont="1" applyFill="1" applyBorder="1" applyAlignment="1" applyProtection="1">
      <alignment horizontal="center" vertical="center"/>
    </xf>
    <xf numFmtId="0" fontId="31" fillId="6" borderId="9" xfId="0" applyFont="1" applyFill="1" applyBorder="1" applyAlignment="1" applyProtection="1">
      <alignment horizontal="center" vertical="center"/>
    </xf>
    <xf numFmtId="0" fontId="31" fillId="6" borderId="0" xfId="0" applyFont="1" applyFill="1" applyBorder="1" applyAlignment="1" applyProtection="1">
      <alignment horizontal="center" vertical="center"/>
    </xf>
    <xf numFmtId="0" fontId="31" fillId="6" borderId="23" xfId="0" applyFont="1" applyFill="1" applyBorder="1" applyAlignment="1" applyProtection="1">
      <alignment horizontal="center" vertical="center"/>
    </xf>
    <xf numFmtId="0" fontId="31" fillId="6" borderId="12" xfId="0" applyFont="1" applyFill="1" applyBorder="1" applyAlignment="1" applyProtection="1">
      <alignment horizontal="center" vertical="center"/>
    </xf>
    <xf numFmtId="0" fontId="31" fillId="6" borderId="14" xfId="0" applyFont="1" applyFill="1" applyBorder="1" applyAlignment="1" applyProtection="1">
      <alignment horizontal="center" vertical="center"/>
    </xf>
    <xf numFmtId="0" fontId="31" fillId="6" borderId="25" xfId="0" applyFont="1" applyFill="1" applyBorder="1" applyAlignment="1" applyProtection="1">
      <alignment horizontal="center" vertical="center"/>
    </xf>
    <xf numFmtId="0" fontId="33" fillId="6" borderId="6" xfId="0" applyFont="1" applyFill="1" applyBorder="1" applyAlignment="1" applyProtection="1">
      <alignment horizontal="center"/>
    </xf>
    <xf numFmtId="49" fontId="33" fillId="6" borderId="6" xfId="0" applyNumberFormat="1" applyFont="1" applyFill="1" applyBorder="1" applyAlignment="1" applyProtection="1">
      <alignment horizontal="center" vertical="center"/>
    </xf>
    <xf numFmtId="0" fontId="3" fillId="3" borderId="4" xfId="0" applyFont="1" applyFill="1" applyBorder="1" applyAlignment="1" applyProtection="1">
      <alignment horizontal="left" vertical="center" wrapText="1"/>
    </xf>
    <xf numFmtId="0" fontId="3" fillId="3" borderId="7" xfId="0" applyFont="1" applyFill="1" applyBorder="1" applyAlignment="1" applyProtection="1">
      <alignment horizontal="left" vertical="center" wrapText="1"/>
    </xf>
    <xf numFmtId="0" fontId="3" fillId="3" borderId="5" xfId="0" applyFont="1" applyFill="1" applyBorder="1" applyAlignment="1" applyProtection="1">
      <alignment horizontal="left" vertical="center" wrapText="1"/>
    </xf>
    <xf numFmtId="0" fontId="9" fillId="0" borderId="6" xfId="1" applyFont="1" applyFill="1" applyBorder="1" applyAlignment="1" applyProtection="1">
      <alignment horizontal="center" vertical="center"/>
    </xf>
    <xf numFmtId="0" fontId="15" fillId="0" borderId="6" xfId="0" applyFont="1" applyFill="1" applyBorder="1" applyAlignment="1" applyProtection="1">
      <alignment horizontal="left" vertical="center" wrapText="1"/>
    </xf>
    <xf numFmtId="3" fontId="12" fillId="0" borderId="6" xfId="0" applyNumberFormat="1" applyFont="1" applyFill="1" applyBorder="1" applyAlignment="1" applyProtection="1">
      <alignment horizontal="center" vertical="center" wrapText="1"/>
      <protection locked="0"/>
    </xf>
    <xf numFmtId="3" fontId="12" fillId="0" borderId="3" xfId="0" applyNumberFormat="1" applyFont="1" applyFill="1" applyBorder="1" applyAlignment="1" applyProtection="1">
      <alignment horizontal="center" vertical="center" wrapText="1"/>
      <protection locked="0"/>
    </xf>
    <xf numFmtId="3" fontId="12" fillId="0" borderId="11" xfId="0" applyNumberFormat="1" applyFont="1" applyFill="1" applyBorder="1" applyAlignment="1" applyProtection="1">
      <alignment horizontal="center" vertical="center" wrapText="1"/>
      <protection locked="0"/>
    </xf>
    <xf numFmtId="164" fontId="12" fillId="0" borderId="4" xfId="0" applyNumberFormat="1" applyFont="1" applyFill="1" applyBorder="1" applyAlignment="1" applyProtection="1">
      <alignment horizontal="center" vertical="center" wrapText="1"/>
    </xf>
    <xf numFmtId="164" fontId="12" fillId="0" borderId="5" xfId="0" applyNumberFormat="1" applyFont="1" applyFill="1" applyBorder="1" applyAlignment="1" applyProtection="1">
      <alignment horizontal="center" vertical="center" wrapText="1"/>
    </xf>
    <xf numFmtId="164" fontId="12" fillId="0" borderId="12" xfId="0" applyNumberFormat="1" applyFont="1" applyFill="1" applyBorder="1" applyAlignment="1" applyProtection="1">
      <alignment horizontal="center" vertical="center" wrapText="1"/>
    </xf>
    <xf numFmtId="164" fontId="12" fillId="0" borderId="13" xfId="0" applyNumberFormat="1" applyFont="1" applyFill="1" applyBorder="1" applyAlignment="1" applyProtection="1">
      <alignment horizontal="center" vertical="center" wrapText="1"/>
    </xf>
    <xf numFmtId="49" fontId="7" fillId="0" borderId="15" xfId="0" applyNumberFormat="1" applyFont="1" applyFill="1" applyBorder="1" applyAlignment="1" applyProtection="1">
      <alignment horizontal="left" vertical="center" wrapText="1"/>
      <protection locked="0"/>
    </xf>
    <xf numFmtId="49" fontId="7" fillId="0" borderId="16" xfId="0" applyNumberFormat="1" applyFont="1" applyFill="1" applyBorder="1" applyAlignment="1" applyProtection="1">
      <alignment horizontal="left" vertical="center" wrapText="1"/>
      <protection locked="0"/>
    </xf>
    <xf numFmtId="49" fontId="7" fillId="0" borderId="27" xfId="0" applyNumberFormat="1" applyFont="1" applyFill="1" applyBorder="1" applyAlignment="1" applyProtection="1">
      <alignment horizontal="left" vertical="center" wrapText="1"/>
      <protection locked="0"/>
    </xf>
    <xf numFmtId="0" fontId="9" fillId="0" borderId="3" xfId="1" applyFont="1" applyFill="1" applyBorder="1" applyAlignment="1" applyProtection="1">
      <alignment horizontal="center" vertical="center"/>
    </xf>
    <xf numFmtId="0" fontId="9" fillId="0" borderId="11" xfId="1" applyFont="1" applyFill="1" applyBorder="1" applyAlignment="1" applyProtection="1">
      <alignment horizontal="center" vertical="center"/>
    </xf>
    <xf numFmtId="0" fontId="4" fillId="0" borderId="3" xfId="1" applyFont="1" applyFill="1" applyBorder="1" applyAlignment="1" applyProtection="1">
      <alignment horizontal="center" vertical="center" wrapText="1"/>
    </xf>
    <xf numFmtId="0" fontId="4" fillId="0" borderId="8" xfId="1" applyFont="1" applyFill="1" applyBorder="1" applyAlignment="1" applyProtection="1">
      <alignment horizontal="center" vertical="center" wrapText="1"/>
    </xf>
    <xf numFmtId="0" fontId="4" fillId="0" borderId="11" xfId="1" applyFont="1" applyFill="1" applyBorder="1" applyAlignment="1" applyProtection="1">
      <alignment horizontal="center" vertical="center" wrapText="1"/>
    </xf>
    <xf numFmtId="0" fontId="15" fillId="0" borderId="3" xfId="0" applyFont="1" applyFill="1" applyBorder="1" applyAlignment="1" applyProtection="1">
      <alignment horizontal="center" vertical="center" wrapText="1"/>
    </xf>
    <xf numFmtId="0" fontId="15" fillId="0" borderId="8" xfId="0" applyFont="1" applyFill="1" applyBorder="1" applyAlignment="1" applyProtection="1">
      <alignment horizontal="center" vertical="center" wrapText="1"/>
    </xf>
    <xf numFmtId="0" fontId="15" fillId="0" borderId="11" xfId="0" applyFont="1" applyFill="1" applyBorder="1" applyAlignment="1" applyProtection="1">
      <alignment horizontal="center" vertical="center" wrapText="1"/>
    </xf>
    <xf numFmtId="0" fontId="9" fillId="5" borderId="3" xfId="1" applyFont="1" applyFill="1" applyBorder="1" applyAlignment="1" applyProtection="1">
      <alignment horizontal="center" vertical="center"/>
    </xf>
    <xf numFmtId="0" fontId="9" fillId="5" borderId="11" xfId="1" applyFont="1" applyFill="1" applyBorder="1" applyAlignment="1" applyProtection="1">
      <alignment horizontal="center" vertical="center"/>
    </xf>
    <xf numFmtId="0" fontId="15" fillId="5" borderId="6" xfId="0" applyFont="1" applyFill="1" applyBorder="1" applyAlignment="1" applyProtection="1">
      <alignment horizontal="left" vertical="center" wrapText="1"/>
    </xf>
    <xf numFmtId="3" fontId="12" fillId="5" borderId="6" xfId="0" applyNumberFormat="1" applyFont="1" applyFill="1" applyBorder="1" applyAlignment="1" applyProtection="1">
      <alignment horizontal="center" vertical="center" wrapText="1"/>
    </xf>
    <xf numFmtId="0" fontId="9" fillId="10" borderId="6" xfId="1" applyFont="1" applyFill="1" applyBorder="1" applyAlignment="1" applyProtection="1">
      <alignment horizontal="center" vertical="center"/>
    </xf>
    <xf numFmtId="0" fontId="15" fillId="10" borderId="6" xfId="0" applyFont="1" applyFill="1" applyBorder="1" applyAlignment="1" applyProtection="1">
      <alignment horizontal="left" vertical="center" wrapText="1"/>
    </xf>
    <xf numFmtId="3" fontId="12" fillId="10" borderId="6" xfId="0" applyNumberFormat="1" applyFont="1" applyFill="1" applyBorder="1" applyAlignment="1" applyProtection="1">
      <alignment horizontal="center" vertical="center" wrapText="1"/>
      <protection locked="0"/>
    </xf>
    <xf numFmtId="3" fontId="12" fillId="10" borderId="3" xfId="0" applyNumberFormat="1" applyFont="1" applyFill="1" applyBorder="1" applyAlignment="1" applyProtection="1">
      <alignment horizontal="center" vertical="center" wrapText="1"/>
      <protection locked="0"/>
    </xf>
    <xf numFmtId="3" fontId="12" fillId="10" borderId="11" xfId="0" applyNumberFormat="1" applyFont="1" applyFill="1" applyBorder="1" applyAlignment="1" applyProtection="1">
      <alignment horizontal="center" vertical="center" wrapText="1"/>
      <protection locked="0"/>
    </xf>
    <xf numFmtId="0" fontId="20" fillId="9" borderId="6" xfId="0" applyFont="1" applyFill="1" applyBorder="1" applyAlignment="1" applyProtection="1">
      <alignment horizontal="center" vertical="center"/>
    </xf>
    <xf numFmtId="0" fontId="17" fillId="0" borderId="6" xfId="0" applyFont="1" applyFill="1" applyBorder="1" applyAlignment="1" applyProtection="1">
      <alignment horizontal="left" vertical="center" wrapText="1"/>
    </xf>
    <xf numFmtId="0" fontId="15" fillId="0" borderId="3" xfId="0" applyFont="1" applyFill="1" applyBorder="1" applyAlignment="1" applyProtection="1">
      <alignment horizontal="left" vertical="center" wrapText="1"/>
    </xf>
    <xf numFmtId="0" fontId="15" fillId="0" borderId="11" xfId="0" applyFont="1" applyFill="1" applyBorder="1" applyAlignment="1" applyProtection="1">
      <alignment horizontal="left" vertical="center" wrapText="1"/>
    </xf>
    <xf numFmtId="164" fontId="12" fillId="0" borderId="3" xfId="0" applyNumberFormat="1" applyFont="1" applyFill="1" applyBorder="1" applyAlignment="1" applyProtection="1">
      <alignment horizontal="center" vertical="center" wrapText="1"/>
    </xf>
    <xf numFmtId="164" fontId="12" fillId="0" borderId="8" xfId="0" applyNumberFormat="1" applyFont="1" applyFill="1" applyBorder="1" applyAlignment="1" applyProtection="1">
      <alignment horizontal="center" vertical="center" wrapText="1"/>
    </xf>
    <xf numFmtId="164" fontId="12" fillId="0" borderId="11" xfId="0" applyNumberFormat="1" applyFont="1" applyFill="1" applyBorder="1" applyAlignment="1" applyProtection="1">
      <alignment horizontal="center" vertical="center" wrapText="1"/>
    </xf>
    <xf numFmtId="164" fontId="12" fillId="0" borderId="9" xfId="0" applyNumberFormat="1" applyFont="1" applyFill="1" applyBorder="1" applyAlignment="1" applyProtection="1">
      <alignment horizontal="center" vertical="center" wrapText="1"/>
    </xf>
    <xf numFmtId="164" fontId="12" fillId="0" borderId="10" xfId="0" applyNumberFormat="1" applyFont="1" applyFill="1" applyBorder="1" applyAlignment="1" applyProtection="1">
      <alignment horizontal="center" vertical="center" wrapText="1"/>
    </xf>
    <xf numFmtId="0" fontId="17" fillId="0" borderId="3" xfId="0" applyFont="1" applyFill="1" applyBorder="1" applyAlignment="1" applyProtection="1">
      <alignment horizontal="left" vertical="center" wrapText="1"/>
    </xf>
    <xf numFmtId="0" fontId="17" fillId="0" borderId="11" xfId="0" applyFont="1" applyFill="1" applyBorder="1" applyAlignment="1" applyProtection="1">
      <alignment horizontal="left" vertical="center" wrapText="1"/>
    </xf>
    <xf numFmtId="0" fontId="8" fillId="0" borderId="15" xfId="0" applyNumberFormat="1" applyFont="1" applyFill="1" applyBorder="1" applyAlignment="1" applyProtection="1">
      <alignment horizontal="left" vertical="center" wrapText="1"/>
      <protection locked="0"/>
    </xf>
    <xf numFmtId="0" fontId="8" fillId="0" borderId="16" xfId="0" applyNumberFormat="1" applyFont="1" applyFill="1" applyBorder="1" applyAlignment="1" applyProtection="1">
      <alignment horizontal="left" vertical="center" wrapText="1"/>
      <protection locked="0"/>
    </xf>
    <xf numFmtId="0" fontId="8" fillId="0" borderId="27" xfId="0" applyNumberFormat="1" applyFont="1" applyFill="1" applyBorder="1" applyAlignment="1" applyProtection="1">
      <alignment horizontal="left" vertical="center" wrapText="1"/>
      <protection locked="0"/>
    </xf>
    <xf numFmtId="0" fontId="3" fillId="3" borderId="0" xfId="0" applyFont="1" applyFill="1" applyBorder="1" applyAlignment="1" applyProtection="1">
      <alignment horizontal="left" vertical="center" wrapText="1"/>
    </xf>
    <xf numFmtId="0" fontId="3" fillId="3" borderId="10" xfId="0" applyFont="1" applyFill="1" applyBorder="1" applyAlignment="1" applyProtection="1">
      <alignment horizontal="left" vertical="center" wrapText="1"/>
    </xf>
    <xf numFmtId="0" fontId="9" fillId="5" borderId="6" xfId="1" applyFont="1" applyFill="1" applyBorder="1" applyAlignment="1" applyProtection="1">
      <alignment horizontal="center" vertical="center"/>
    </xf>
    <xf numFmtId="0" fontId="0" fillId="2" borderId="0" xfId="0" applyFill="1" applyAlignment="1" applyProtection="1">
      <alignment horizontal="center"/>
    </xf>
    <xf numFmtId="0" fontId="13" fillId="2" borderId="1" xfId="0" applyFont="1" applyFill="1" applyBorder="1" applyAlignment="1" applyProtection="1">
      <protection locked="0"/>
    </xf>
    <xf numFmtId="0" fontId="14" fillId="2" borderId="1" xfId="0" applyFont="1" applyFill="1" applyBorder="1" applyAlignment="1" applyProtection="1">
      <protection locked="0"/>
    </xf>
    <xf numFmtId="14" fontId="18" fillId="2" borderId="0" xfId="0" applyNumberFormat="1" applyFont="1" applyFill="1" applyAlignment="1" applyProtection="1">
      <alignment horizontal="center"/>
    </xf>
    <xf numFmtId="0" fontId="18" fillId="2" borderId="0" xfId="0" applyFont="1" applyFill="1" applyAlignment="1" applyProtection="1">
      <alignment horizontal="center"/>
    </xf>
    <xf numFmtId="0" fontId="18" fillId="2" borderId="14" xfId="0" applyFont="1" applyFill="1" applyBorder="1" applyAlignment="1" applyProtection="1">
      <alignment horizontal="center"/>
    </xf>
    <xf numFmtId="14" fontId="19" fillId="2" borderId="0" xfId="0" applyNumberFormat="1" applyFont="1" applyFill="1" applyAlignment="1" applyProtection="1">
      <alignment horizontal="center"/>
    </xf>
    <xf numFmtId="0" fontId="0" fillId="2" borderId="14" xfId="0" applyFill="1" applyBorder="1" applyAlignment="1" applyProtection="1">
      <alignment horizontal="center"/>
    </xf>
    <xf numFmtId="0" fontId="20" fillId="9" borderId="26" xfId="0" applyFont="1" applyFill="1" applyBorder="1" applyAlignment="1" applyProtection="1">
      <alignment horizontal="center" vertical="center"/>
    </xf>
    <xf numFmtId="0" fontId="20" fillId="9" borderId="22" xfId="0" applyFont="1" applyFill="1" applyBorder="1" applyAlignment="1" applyProtection="1">
      <alignment horizontal="center" vertical="center"/>
    </xf>
    <xf numFmtId="0" fontId="20" fillId="9" borderId="28" xfId="0" applyFont="1" applyFill="1" applyBorder="1" applyAlignment="1" applyProtection="1">
      <alignment horizontal="center" vertical="center"/>
    </xf>
    <xf numFmtId="3" fontId="12" fillId="0" borderId="29" xfId="0" applyNumberFormat="1" applyFont="1" applyFill="1" applyBorder="1" applyAlignment="1" applyProtection="1">
      <alignment horizontal="center" vertical="center" wrapText="1"/>
      <protection locked="0"/>
    </xf>
    <xf numFmtId="0" fontId="9" fillId="0" borderId="29" xfId="1" applyFont="1" applyFill="1" applyBorder="1" applyAlignment="1" applyProtection="1">
      <alignment horizontal="center" vertical="center"/>
    </xf>
    <xf numFmtId="0" fontId="15" fillId="0" borderId="29" xfId="0" applyFont="1" applyFill="1" applyBorder="1" applyAlignment="1" applyProtection="1">
      <alignment horizontal="left" vertical="center" wrapText="1"/>
    </xf>
    <xf numFmtId="0" fontId="13" fillId="2" borderId="0" xfId="0" applyFont="1" applyFill="1" applyAlignment="1" applyProtection="1">
      <alignment horizontal="center"/>
    </xf>
    <xf numFmtId="0" fontId="26" fillId="2" borderId="0" xfId="0" applyFont="1" applyFill="1" applyAlignment="1" applyProtection="1">
      <alignment horizontal="center"/>
      <protection locked="0"/>
    </xf>
    <xf numFmtId="0" fontId="7" fillId="0" borderId="0" xfId="0" applyFont="1" applyAlignment="1" applyProtection="1">
      <alignment horizontal="center"/>
    </xf>
    <xf numFmtId="164" fontId="12" fillId="0" borderId="30" xfId="0" applyNumberFormat="1" applyFont="1" applyFill="1" applyBorder="1" applyAlignment="1" applyProtection="1">
      <alignment horizontal="center" vertical="center" wrapText="1"/>
    </xf>
    <xf numFmtId="164" fontId="12" fillId="0" borderId="31" xfId="0" applyNumberFormat="1" applyFont="1" applyFill="1" applyBorder="1" applyAlignment="1" applyProtection="1">
      <alignment horizontal="center" vertical="center" wrapText="1"/>
    </xf>
    <xf numFmtId="0" fontId="15" fillId="5" borderId="3" xfId="0" applyFont="1" applyFill="1" applyBorder="1" applyAlignment="1" applyProtection="1">
      <alignment horizontal="left" vertical="center" wrapText="1"/>
    </xf>
    <xf numFmtId="0" fontId="15" fillId="5" borderId="11" xfId="0" applyFont="1" applyFill="1" applyBorder="1" applyAlignment="1" applyProtection="1">
      <alignment horizontal="left" vertical="center" wrapText="1"/>
    </xf>
    <xf numFmtId="3" fontId="12" fillId="5" borderId="6" xfId="0" applyNumberFormat="1" applyFont="1" applyFill="1" applyBorder="1" applyAlignment="1" applyProtection="1">
      <alignment horizontal="center" vertical="center" wrapText="1"/>
      <protection locked="0"/>
    </xf>
    <xf numFmtId="3" fontId="12" fillId="4" borderId="3" xfId="0" applyNumberFormat="1" applyFont="1" applyFill="1" applyBorder="1" applyAlignment="1" applyProtection="1">
      <alignment horizontal="center" vertical="center" wrapText="1"/>
      <protection locked="0"/>
    </xf>
    <xf numFmtId="3" fontId="12" fillId="4" borderId="11" xfId="0" applyNumberFormat="1" applyFont="1" applyFill="1" applyBorder="1" applyAlignment="1" applyProtection="1">
      <alignment horizontal="center" vertical="center" wrapText="1"/>
      <protection locked="0"/>
    </xf>
    <xf numFmtId="3" fontId="12" fillId="4" borderId="3" xfId="0" applyNumberFormat="1" applyFont="1" applyFill="1" applyBorder="1" applyAlignment="1" applyProtection="1">
      <alignment horizontal="center" vertical="center" wrapText="1"/>
    </xf>
    <xf numFmtId="3" fontId="12" fillId="4" borderId="11" xfId="0" applyNumberFormat="1" applyFont="1" applyFill="1" applyBorder="1" applyAlignment="1" applyProtection="1">
      <alignment horizontal="center" vertical="center" wrapText="1"/>
    </xf>
    <xf numFmtId="0" fontId="3" fillId="0" borderId="4" xfId="0" applyFont="1" applyFill="1" applyBorder="1" applyAlignment="1" applyProtection="1">
      <alignment horizontal="left" vertical="center" wrapText="1"/>
    </xf>
    <xf numFmtId="0" fontId="3" fillId="0" borderId="7" xfId="0" applyFont="1" applyFill="1" applyBorder="1" applyAlignment="1" applyProtection="1">
      <alignment horizontal="left" vertical="center" wrapText="1"/>
    </xf>
    <xf numFmtId="0" fontId="3" fillId="0" borderId="5" xfId="0" applyFont="1" applyFill="1" applyBorder="1" applyAlignment="1" applyProtection="1">
      <alignment horizontal="left" vertical="center" wrapText="1"/>
    </xf>
    <xf numFmtId="0" fontId="12" fillId="2" borderId="0" xfId="0" applyFont="1" applyFill="1" applyBorder="1" applyAlignment="1" applyProtection="1">
      <alignment horizontal="center" vertical="center" wrapText="1"/>
      <protection locked="0"/>
    </xf>
    <xf numFmtId="0" fontId="12" fillId="2" borderId="0" xfId="0" applyFont="1" applyFill="1" applyBorder="1" applyAlignment="1" applyProtection="1">
      <alignment horizontal="center" vertical="center"/>
      <protection locked="0"/>
    </xf>
    <xf numFmtId="0" fontId="12" fillId="7" borderId="2" xfId="0" applyFont="1" applyFill="1" applyBorder="1" applyAlignment="1" applyProtection="1">
      <alignment horizontal="center" vertical="center"/>
    </xf>
    <xf numFmtId="0" fontId="34" fillId="4" borderId="1" xfId="0" applyFont="1" applyFill="1" applyBorder="1" applyAlignment="1" applyProtection="1">
      <alignment horizontal="center" vertical="center" wrapText="1"/>
    </xf>
    <xf numFmtId="0" fontId="34" fillId="4" borderId="1" xfId="0" applyFont="1" applyFill="1" applyBorder="1" applyAlignment="1" applyProtection="1">
      <alignment horizontal="center" vertical="center"/>
    </xf>
    <xf numFmtId="0" fontId="3" fillId="7" borderId="0" xfId="0" applyFont="1" applyFill="1" applyBorder="1" applyAlignment="1" applyProtection="1">
      <alignment horizontal="left" vertical="center" wrapText="1"/>
    </xf>
    <xf numFmtId="0" fontId="12" fillId="2" borderId="0" xfId="0" applyFont="1" applyFill="1" applyBorder="1" applyAlignment="1" applyProtection="1">
      <alignment horizontal="center"/>
    </xf>
    <xf numFmtId="0" fontId="11" fillId="2" borderId="0" xfId="0" applyFont="1" applyFill="1" applyBorder="1" applyAlignment="1" applyProtection="1">
      <alignment horizontal="center" wrapText="1"/>
      <protection locked="0"/>
    </xf>
    <xf numFmtId="0" fontId="11" fillId="2" borderId="0" xfId="0" applyFont="1" applyFill="1" applyBorder="1" applyAlignment="1" applyProtection="1">
      <alignment horizontal="center"/>
      <protection locked="0"/>
    </xf>
    <xf numFmtId="0" fontId="20" fillId="5" borderId="6" xfId="0" applyFont="1" applyFill="1" applyBorder="1" applyAlignment="1" applyProtection="1">
      <alignment horizontal="center" vertical="center"/>
    </xf>
    <xf numFmtId="0" fontId="12" fillId="7" borderId="2" xfId="0" applyFont="1" applyFill="1" applyBorder="1" applyAlignment="1" applyProtection="1">
      <alignment horizontal="center" vertical="center" wrapText="1"/>
    </xf>
    <xf numFmtId="0" fontId="12" fillId="2" borderId="0" xfId="0" applyFont="1" applyFill="1" applyBorder="1" applyAlignment="1" applyProtection="1">
      <alignment horizontal="center" vertical="center"/>
    </xf>
    <xf numFmtId="0" fontId="9" fillId="10" borderId="3" xfId="1" applyFont="1" applyFill="1" applyBorder="1" applyAlignment="1" applyProtection="1">
      <alignment horizontal="center" vertical="center"/>
    </xf>
    <xf numFmtId="0" fontId="9" fillId="10" borderId="11" xfId="1" applyFont="1" applyFill="1" applyBorder="1" applyAlignment="1" applyProtection="1">
      <alignment horizontal="center" vertical="center"/>
    </xf>
    <xf numFmtId="0" fontId="17" fillId="10" borderId="6" xfId="0" applyFont="1" applyFill="1" applyBorder="1" applyAlignment="1" applyProtection="1">
      <alignment horizontal="left" vertical="center" wrapText="1"/>
    </xf>
  </cellXfs>
  <cellStyles count="2">
    <cellStyle name="Normal" xfId="0" builtinId="0"/>
    <cellStyle name="Normal 2" xfId="1"/>
  </cellStyles>
  <dxfs count="0"/>
  <tableStyles count="0" defaultTableStyle="TableStyleMedium2" defaultPivotStyle="PivotStyleLight16"/>
  <colors>
    <mruColors>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16</xdr:col>
      <xdr:colOff>261937</xdr:colOff>
      <xdr:row>0</xdr:row>
      <xdr:rowOff>47626</xdr:rowOff>
    </xdr:from>
    <xdr:to>
      <xdr:col>18</xdr:col>
      <xdr:colOff>2149618</xdr:colOff>
      <xdr:row>9</xdr:row>
      <xdr:rowOff>23812</xdr:rowOff>
    </xdr:to>
    <xdr:pic>
      <xdr:nvPicPr>
        <xdr:cNvPr id="4" name="Imagen 3">
          <a:extLst>
            <a:ext uri="{FF2B5EF4-FFF2-40B4-BE49-F238E27FC236}">
              <a16:creationId xmlns:a16="http://schemas.microsoft.com/office/drawing/2014/main" xmlns="" id="{B5F434FD-10D7-491A-9930-ED1CFA980A0F}"/>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599062" y="47626"/>
          <a:ext cx="5173806" cy="2524124"/>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
  <dimension ref="A1:S175"/>
  <sheetViews>
    <sheetView tabSelected="1" topLeftCell="A139" zoomScale="40" zoomScaleNormal="40" zoomScaleSheetLayoutView="25" zoomScalePageLayoutView="40" workbookViewId="0">
      <selection activeCell="J144" sqref="J144:S144"/>
    </sheetView>
  </sheetViews>
  <sheetFormatPr baseColWidth="10" defaultRowHeight="15" x14ac:dyDescent="0.25"/>
  <cols>
    <col min="1" max="1" width="7.7109375" style="5" customWidth="1"/>
    <col min="2" max="2" width="24.42578125" style="5" customWidth="1"/>
    <col min="3" max="3" width="90.7109375" style="5" customWidth="1"/>
    <col min="4" max="4" width="41.5703125" style="5" customWidth="1"/>
    <col min="5" max="5" width="41" style="5" customWidth="1"/>
    <col min="6" max="6" width="13.7109375" style="5" customWidth="1"/>
    <col min="7" max="7" width="24.5703125" style="5" customWidth="1"/>
    <col min="8" max="8" width="13.7109375" style="5" customWidth="1"/>
    <col min="9" max="9" width="25.28515625" style="5" customWidth="1"/>
    <col min="10" max="18" width="24.7109375" style="5" customWidth="1"/>
    <col min="19" max="19" width="34.42578125" style="5" customWidth="1"/>
    <col min="20" max="237" width="11.42578125" style="5"/>
    <col min="238" max="238" width="7.85546875" style="5" customWidth="1"/>
    <col min="239" max="239" width="15.5703125" style="5" customWidth="1"/>
    <col min="240" max="240" width="42.85546875" style="5" customWidth="1"/>
    <col min="241" max="241" width="26.140625" style="5" customWidth="1"/>
    <col min="242" max="242" width="14.140625" style="5" customWidth="1"/>
    <col min="243" max="243" width="10.7109375" style="5" customWidth="1"/>
    <col min="244" max="244" width="16.85546875" style="5" customWidth="1"/>
    <col min="245" max="245" width="10.7109375" style="5" customWidth="1"/>
    <col min="246" max="246" width="18.5703125" style="5" customWidth="1"/>
    <col min="247" max="247" width="18.7109375" style="5" customWidth="1"/>
    <col min="248" max="249" width="10.7109375" style="5" customWidth="1"/>
    <col min="250" max="250" width="22.140625" style="5" customWidth="1"/>
    <col min="251" max="252" width="10.7109375" style="5" customWidth="1"/>
    <col min="253" max="253" width="19" style="5" customWidth="1"/>
    <col min="254" max="254" width="18.28515625" style="5" customWidth="1"/>
    <col min="255" max="256" width="17.42578125" style="5" customWidth="1"/>
    <col min="257" max="257" width="4.28515625" style="5" customWidth="1"/>
    <col min="258" max="258" width="19.28515625" style="5" customWidth="1"/>
    <col min="259" max="259" width="22.85546875" style="5" customWidth="1"/>
    <col min="260" max="260" width="11.42578125" style="5"/>
    <col min="261" max="261" width="12.5703125" style="5" bestFit="1" customWidth="1"/>
    <col min="262" max="493" width="11.42578125" style="5"/>
    <col min="494" max="494" width="7.85546875" style="5" customWidth="1"/>
    <col min="495" max="495" width="15.5703125" style="5" customWidth="1"/>
    <col min="496" max="496" width="42.85546875" style="5" customWidth="1"/>
    <col min="497" max="497" width="26.140625" style="5" customWidth="1"/>
    <col min="498" max="498" width="14.140625" style="5" customWidth="1"/>
    <col min="499" max="499" width="10.7109375" style="5" customWidth="1"/>
    <col min="500" max="500" width="16.85546875" style="5" customWidth="1"/>
    <col min="501" max="501" width="10.7109375" style="5" customWidth="1"/>
    <col min="502" max="502" width="18.5703125" style="5" customWidth="1"/>
    <col min="503" max="503" width="18.7109375" style="5" customWidth="1"/>
    <col min="504" max="505" width="10.7109375" style="5" customWidth="1"/>
    <col min="506" max="506" width="22.140625" style="5" customWidth="1"/>
    <col min="507" max="508" width="10.7109375" style="5" customWidth="1"/>
    <col min="509" max="509" width="19" style="5" customWidth="1"/>
    <col min="510" max="510" width="18.28515625" style="5" customWidth="1"/>
    <col min="511" max="512" width="17.42578125" style="5" customWidth="1"/>
    <col min="513" max="513" width="4.28515625" style="5" customWidth="1"/>
    <col min="514" max="514" width="19.28515625" style="5" customWidth="1"/>
    <col min="515" max="515" width="22.85546875" style="5" customWidth="1"/>
    <col min="516" max="516" width="11.42578125" style="5"/>
    <col min="517" max="517" width="12.5703125" style="5" bestFit="1" customWidth="1"/>
    <col min="518" max="749" width="11.42578125" style="5"/>
    <col min="750" max="750" width="7.85546875" style="5" customWidth="1"/>
    <col min="751" max="751" width="15.5703125" style="5" customWidth="1"/>
    <col min="752" max="752" width="42.85546875" style="5" customWidth="1"/>
    <col min="753" max="753" width="26.140625" style="5" customWidth="1"/>
    <col min="754" max="754" width="14.140625" style="5" customWidth="1"/>
    <col min="755" max="755" width="10.7109375" style="5" customWidth="1"/>
    <col min="756" max="756" width="16.85546875" style="5" customWidth="1"/>
    <col min="757" max="757" width="10.7109375" style="5" customWidth="1"/>
    <col min="758" max="758" width="18.5703125" style="5" customWidth="1"/>
    <col min="759" max="759" width="18.7109375" style="5" customWidth="1"/>
    <col min="760" max="761" width="10.7109375" style="5" customWidth="1"/>
    <col min="762" max="762" width="22.140625" style="5" customWidth="1"/>
    <col min="763" max="764" width="10.7109375" style="5" customWidth="1"/>
    <col min="765" max="765" width="19" style="5" customWidth="1"/>
    <col min="766" max="766" width="18.28515625" style="5" customWidth="1"/>
    <col min="767" max="768" width="17.42578125" style="5" customWidth="1"/>
    <col min="769" max="769" width="4.28515625" style="5" customWidth="1"/>
    <col min="770" max="770" width="19.28515625" style="5" customWidth="1"/>
    <col min="771" max="771" width="22.85546875" style="5" customWidth="1"/>
    <col min="772" max="772" width="11.42578125" style="5"/>
    <col min="773" max="773" width="12.5703125" style="5" bestFit="1" customWidth="1"/>
    <col min="774" max="1005" width="11.42578125" style="5"/>
    <col min="1006" max="1006" width="7.85546875" style="5" customWidth="1"/>
    <col min="1007" max="1007" width="15.5703125" style="5" customWidth="1"/>
    <col min="1008" max="1008" width="42.85546875" style="5" customWidth="1"/>
    <col min="1009" max="1009" width="26.140625" style="5" customWidth="1"/>
    <col min="1010" max="1010" width="14.140625" style="5" customWidth="1"/>
    <col min="1011" max="1011" width="10.7109375" style="5" customWidth="1"/>
    <col min="1012" max="1012" width="16.85546875" style="5" customWidth="1"/>
    <col min="1013" max="1013" width="10.7109375" style="5" customWidth="1"/>
    <col min="1014" max="1014" width="18.5703125" style="5" customWidth="1"/>
    <col min="1015" max="1015" width="18.7109375" style="5" customWidth="1"/>
    <col min="1016" max="1017" width="10.7109375" style="5" customWidth="1"/>
    <col min="1018" max="1018" width="22.140625" style="5" customWidth="1"/>
    <col min="1019" max="1020" width="10.7109375" style="5" customWidth="1"/>
    <col min="1021" max="1021" width="19" style="5" customWidth="1"/>
    <col min="1022" max="1022" width="18.28515625" style="5" customWidth="1"/>
    <col min="1023" max="1024" width="17.42578125" style="5" customWidth="1"/>
    <col min="1025" max="1025" width="4.28515625" style="5" customWidth="1"/>
    <col min="1026" max="1026" width="19.28515625" style="5" customWidth="1"/>
    <col min="1027" max="1027" width="22.85546875" style="5" customWidth="1"/>
    <col min="1028" max="1028" width="11.42578125" style="5"/>
    <col min="1029" max="1029" width="12.5703125" style="5" bestFit="1" customWidth="1"/>
    <col min="1030" max="1261" width="11.42578125" style="5"/>
    <col min="1262" max="1262" width="7.85546875" style="5" customWidth="1"/>
    <col min="1263" max="1263" width="15.5703125" style="5" customWidth="1"/>
    <col min="1264" max="1264" width="42.85546875" style="5" customWidth="1"/>
    <col min="1265" max="1265" width="26.140625" style="5" customWidth="1"/>
    <col min="1266" max="1266" width="14.140625" style="5" customWidth="1"/>
    <col min="1267" max="1267" width="10.7109375" style="5" customWidth="1"/>
    <col min="1268" max="1268" width="16.85546875" style="5" customWidth="1"/>
    <col min="1269" max="1269" width="10.7109375" style="5" customWidth="1"/>
    <col min="1270" max="1270" width="18.5703125" style="5" customWidth="1"/>
    <col min="1271" max="1271" width="18.7109375" style="5" customWidth="1"/>
    <col min="1272" max="1273" width="10.7109375" style="5" customWidth="1"/>
    <col min="1274" max="1274" width="22.140625" style="5" customWidth="1"/>
    <col min="1275" max="1276" width="10.7109375" style="5" customWidth="1"/>
    <col min="1277" max="1277" width="19" style="5" customWidth="1"/>
    <col min="1278" max="1278" width="18.28515625" style="5" customWidth="1"/>
    <col min="1279" max="1280" width="17.42578125" style="5" customWidth="1"/>
    <col min="1281" max="1281" width="4.28515625" style="5" customWidth="1"/>
    <col min="1282" max="1282" width="19.28515625" style="5" customWidth="1"/>
    <col min="1283" max="1283" width="22.85546875" style="5" customWidth="1"/>
    <col min="1284" max="1284" width="11.42578125" style="5"/>
    <col min="1285" max="1285" width="12.5703125" style="5" bestFit="1" customWidth="1"/>
    <col min="1286" max="1517" width="11.42578125" style="5"/>
    <col min="1518" max="1518" width="7.85546875" style="5" customWidth="1"/>
    <col min="1519" max="1519" width="15.5703125" style="5" customWidth="1"/>
    <col min="1520" max="1520" width="42.85546875" style="5" customWidth="1"/>
    <col min="1521" max="1521" width="26.140625" style="5" customWidth="1"/>
    <col min="1522" max="1522" width="14.140625" style="5" customWidth="1"/>
    <col min="1523" max="1523" width="10.7109375" style="5" customWidth="1"/>
    <col min="1524" max="1524" width="16.85546875" style="5" customWidth="1"/>
    <col min="1525" max="1525" width="10.7109375" style="5" customWidth="1"/>
    <col min="1526" max="1526" width="18.5703125" style="5" customWidth="1"/>
    <col min="1527" max="1527" width="18.7109375" style="5" customWidth="1"/>
    <col min="1528" max="1529" width="10.7109375" style="5" customWidth="1"/>
    <col min="1530" max="1530" width="22.140625" style="5" customWidth="1"/>
    <col min="1531" max="1532" width="10.7109375" style="5" customWidth="1"/>
    <col min="1533" max="1533" width="19" style="5" customWidth="1"/>
    <col min="1534" max="1534" width="18.28515625" style="5" customWidth="1"/>
    <col min="1535" max="1536" width="17.42578125" style="5" customWidth="1"/>
    <col min="1537" max="1537" width="4.28515625" style="5" customWidth="1"/>
    <col min="1538" max="1538" width="19.28515625" style="5" customWidth="1"/>
    <col min="1539" max="1539" width="22.85546875" style="5" customWidth="1"/>
    <col min="1540" max="1540" width="11.42578125" style="5"/>
    <col min="1541" max="1541" width="12.5703125" style="5" bestFit="1" customWidth="1"/>
    <col min="1542" max="1773" width="11.42578125" style="5"/>
    <col min="1774" max="1774" width="7.85546875" style="5" customWidth="1"/>
    <col min="1775" max="1775" width="15.5703125" style="5" customWidth="1"/>
    <col min="1776" max="1776" width="42.85546875" style="5" customWidth="1"/>
    <col min="1777" max="1777" width="26.140625" style="5" customWidth="1"/>
    <col min="1778" max="1778" width="14.140625" style="5" customWidth="1"/>
    <col min="1779" max="1779" width="10.7109375" style="5" customWidth="1"/>
    <col min="1780" max="1780" width="16.85546875" style="5" customWidth="1"/>
    <col min="1781" max="1781" width="10.7109375" style="5" customWidth="1"/>
    <col min="1782" max="1782" width="18.5703125" style="5" customWidth="1"/>
    <col min="1783" max="1783" width="18.7109375" style="5" customWidth="1"/>
    <col min="1784" max="1785" width="10.7109375" style="5" customWidth="1"/>
    <col min="1786" max="1786" width="22.140625" style="5" customWidth="1"/>
    <col min="1787" max="1788" width="10.7109375" style="5" customWidth="1"/>
    <col min="1789" max="1789" width="19" style="5" customWidth="1"/>
    <col min="1790" max="1790" width="18.28515625" style="5" customWidth="1"/>
    <col min="1791" max="1792" width="17.42578125" style="5" customWidth="1"/>
    <col min="1793" max="1793" width="4.28515625" style="5" customWidth="1"/>
    <col min="1794" max="1794" width="19.28515625" style="5" customWidth="1"/>
    <col min="1795" max="1795" width="22.85546875" style="5" customWidth="1"/>
    <col min="1796" max="1796" width="11.42578125" style="5"/>
    <col min="1797" max="1797" width="12.5703125" style="5" bestFit="1" customWidth="1"/>
    <col min="1798" max="2029" width="11.42578125" style="5"/>
    <col min="2030" max="2030" width="7.85546875" style="5" customWidth="1"/>
    <col min="2031" max="2031" width="15.5703125" style="5" customWidth="1"/>
    <col min="2032" max="2032" width="42.85546875" style="5" customWidth="1"/>
    <col min="2033" max="2033" width="26.140625" style="5" customWidth="1"/>
    <col min="2034" max="2034" width="14.140625" style="5" customWidth="1"/>
    <col min="2035" max="2035" width="10.7109375" style="5" customWidth="1"/>
    <col min="2036" max="2036" width="16.85546875" style="5" customWidth="1"/>
    <col min="2037" max="2037" width="10.7109375" style="5" customWidth="1"/>
    <col min="2038" max="2038" width="18.5703125" style="5" customWidth="1"/>
    <col min="2039" max="2039" width="18.7109375" style="5" customWidth="1"/>
    <col min="2040" max="2041" width="10.7109375" style="5" customWidth="1"/>
    <col min="2042" max="2042" width="22.140625" style="5" customWidth="1"/>
    <col min="2043" max="2044" width="10.7109375" style="5" customWidth="1"/>
    <col min="2045" max="2045" width="19" style="5" customWidth="1"/>
    <col min="2046" max="2046" width="18.28515625" style="5" customWidth="1"/>
    <col min="2047" max="2048" width="17.42578125" style="5" customWidth="1"/>
    <col min="2049" max="2049" width="4.28515625" style="5" customWidth="1"/>
    <col min="2050" max="2050" width="19.28515625" style="5" customWidth="1"/>
    <col min="2051" max="2051" width="22.85546875" style="5" customWidth="1"/>
    <col min="2052" max="2052" width="11.42578125" style="5"/>
    <col min="2053" max="2053" width="12.5703125" style="5" bestFit="1" customWidth="1"/>
    <col min="2054" max="2285" width="11.42578125" style="5"/>
    <col min="2286" max="2286" width="7.85546875" style="5" customWidth="1"/>
    <col min="2287" max="2287" width="15.5703125" style="5" customWidth="1"/>
    <col min="2288" max="2288" width="42.85546875" style="5" customWidth="1"/>
    <col min="2289" max="2289" width="26.140625" style="5" customWidth="1"/>
    <col min="2290" max="2290" width="14.140625" style="5" customWidth="1"/>
    <col min="2291" max="2291" width="10.7109375" style="5" customWidth="1"/>
    <col min="2292" max="2292" width="16.85546875" style="5" customWidth="1"/>
    <col min="2293" max="2293" width="10.7109375" style="5" customWidth="1"/>
    <col min="2294" max="2294" width="18.5703125" style="5" customWidth="1"/>
    <col min="2295" max="2295" width="18.7109375" style="5" customWidth="1"/>
    <col min="2296" max="2297" width="10.7109375" style="5" customWidth="1"/>
    <col min="2298" max="2298" width="22.140625" style="5" customWidth="1"/>
    <col min="2299" max="2300" width="10.7109375" style="5" customWidth="1"/>
    <col min="2301" max="2301" width="19" style="5" customWidth="1"/>
    <col min="2302" max="2302" width="18.28515625" style="5" customWidth="1"/>
    <col min="2303" max="2304" width="17.42578125" style="5" customWidth="1"/>
    <col min="2305" max="2305" width="4.28515625" style="5" customWidth="1"/>
    <col min="2306" max="2306" width="19.28515625" style="5" customWidth="1"/>
    <col min="2307" max="2307" width="22.85546875" style="5" customWidth="1"/>
    <col min="2308" max="2308" width="11.42578125" style="5"/>
    <col min="2309" max="2309" width="12.5703125" style="5" bestFit="1" customWidth="1"/>
    <col min="2310" max="2541" width="11.42578125" style="5"/>
    <col min="2542" max="2542" width="7.85546875" style="5" customWidth="1"/>
    <col min="2543" max="2543" width="15.5703125" style="5" customWidth="1"/>
    <col min="2544" max="2544" width="42.85546875" style="5" customWidth="1"/>
    <col min="2545" max="2545" width="26.140625" style="5" customWidth="1"/>
    <col min="2546" max="2546" width="14.140625" style="5" customWidth="1"/>
    <col min="2547" max="2547" width="10.7109375" style="5" customWidth="1"/>
    <col min="2548" max="2548" width="16.85546875" style="5" customWidth="1"/>
    <col min="2549" max="2549" width="10.7109375" style="5" customWidth="1"/>
    <col min="2550" max="2550" width="18.5703125" style="5" customWidth="1"/>
    <col min="2551" max="2551" width="18.7109375" style="5" customWidth="1"/>
    <col min="2552" max="2553" width="10.7109375" style="5" customWidth="1"/>
    <col min="2554" max="2554" width="22.140625" style="5" customWidth="1"/>
    <col min="2555" max="2556" width="10.7109375" style="5" customWidth="1"/>
    <col min="2557" max="2557" width="19" style="5" customWidth="1"/>
    <col min="2558" max="2558" width="18.28515625" style="5" customWidth="1"/>
    <col min="2559" max="2560" width="17.42578125" style="5" customWidth="1"/>
    <col min="2561" max="2561" width="4.28515625" style="5" customWidth="1"/>
    <col min="2562" max="2562" width="19.28515625" style="5" customWidth="1"/>
    <col min="2563" max="2563" width="22.85546875" style="5" customWidth="1"/>
    <col min="2564" max="2564" width="11.42578125" style="5"/>
    <col min="2565" max="2565" width="12.5703125" style="5" bestFit="1" customWidth="1"/>
    <col min="2566" max="2797" width="11.42578125" style="5"/>
    <col min="2798" max="2798" width="7.85546875" style="5" customWidth="1"/>
    <col min="2799" max="2799" width="15.5703125" style="5" customWidth="1"/>
    <col min="2800" max="2800" width="42.85546875" style="5" customWidth="1"/>
    <col min="2801" max="2801" width="26.140625" style="5" customWidth="1"/>
    <col min="2802" max="2802" width="14.140625" style="5" customWidth="1"/>
    <col min="2803" max="2803" width="10.7109375" style="5" customWidth="1"/>
    <col min="2804" max="2804" width="16.85546875" style="5" customWidth="1"/>
    <col min="2805" max="2805" width="10.7109375" style="5" customWidth="1"/>
    <col min="2806" max="2806" width="18.5703125" style="5" customWidth="1"/>
    <col min="2807" max="2807" width="18.7109375" style="5" customWidth="1"/>
    <col min="2808" max="2809" width="10.7109375" style="5" customWidth="1"/>
    <col min="2810" max="2810" width="22.140625" style="5" customWidth="1"/>
    <col min="2811" max="2812" width="10.7109375" style="5" customWidth="1"/>
    <col min="2813" max="2813" width="19" style="5" customWidth="1"/>
    <col min="2814" max="2814" width="18.28515625" style="5" customWidth="1"/>
    <col min="2815" max="2816" width="17.42578125" style="5" customWidth="1"/>
    <col min="2817" max="2817" width="4.28515625" style="5" customWidth="1"/>
    <col min="2818" max="2818" width="19.28515625" style="5" customWidth="1"/>
    <col min="2819" max="2819" width="22.85546875" style="5" customWidth="1"/>
    <col min="2820" max="2820" width="11.42578125" style="5"/>
    <col min="2821" max="2821" width="12.5703125" style="5" bestFit="1" customWidth="1"/>
    <col min="2822" max="3053" width="11.42578125" style="5"/>
    <col min="3054" max="3054" width="7.85546875" style="5" customWidth="1"/>
    <col min="3055" max="3055" width="15.5703125" style="5" customWidth="1"/>
    <col min="3056" max="3056" width="42.85546875" style="5" customWidth="1"/>
    <col min="3057" max="3057" width="26.140625" style="5" customWidth="1"/>
    <col min="3058" max="3058" width="14.140625" style="5" customWidth="1"/>
    <col min="3059" max="3059" width="10.7109375" style="5" customWidth="1"/>
    <col min="3060" max="3060" width="16.85546875" style="5" customWidth="1"/>
    <col min="3061" max="3061" width="10.7109375" style="5" customWidth="1"/>
    <col min="3062" max="3062" width="18.5703125" style="5" customWidth="1"/>
    <col min="3063" max="3063" width="18.7109375" style="5" customWidth="1"/>
    <col min="3064" max="3065" width="10.7109375" style="5" customWidth="1"/>
    <col min="3066" max="3066" width="22.140625" style="5" customWidth="1"/>
    <col min="3067" max="3068" width="10.7109375" style="5" customWidth="1"/>
    <col min="3069" max="3069" width="19" style="5" customWidth="1"/>
    <col min="3070" max="3070" width="18.28515625" style="5" customWidth="1"/>
    <col min="3071" max="3072" width="17.42578125" style="5" customWidth="1"/>
    <col min="3073" max="3073" width="4.28515625" style="5" customWidth="1"/>
    <col min="3074" max="3074" width="19.28515625" style="5" customWidth="1"/>
    <col min="3075" max="3075" width="22.85546875" style="5" customWidth="1"/>
    <col min="3076" max="3076" width="11.42578125" style="5"/>
    <col min="3077" max="3077" width="12.5703125" style="5" bestFit="1" customWidth="1"/>
    <col min="3078" max="3309" width="11.42578125" style="5"/>
    <col min="3310" max="3310" width="7.85546875" style="5" customWidth="1"/>
    <col min="3311" max="3311" width="15.5703125" style="5" customWidth="1"/>
    <col min="3312" max="3312" width="42.85546875" style="5" customWidth="1"/>
    <col min="3313" max="3313" width="26.140625" style="5" customWidth="1"/>
    <col min="3314" max="3314" width="14.140625" style="5" customWidth="1"/>
    <col min="3315" max="3315" width="10.7109375" style="5" customWidth="1"/>
    <col min="3316" max="3316" width="16.85546875" style="5" customWidth="1"/>
    <col min="3317" max="3317" width="10.7109375" style="5" customWidth="1"/>
    <col min="3318" max="3318" width="18.5703125" style="5" customWidth="1"/>
    <col min="3319" max="3319" width="18.7109375" style="5" customWidth="1"/>
    <col min="3320" max="3321" width="10.7109375" style="5" customWidth="1"/>
    <col min="3322" max="3322" width="22.140625" style="5" customWidth="1"/>
    <col min="3323" max="3324" width="10.7109375" style="5" customWidth="1"/>
    <col min="3325" max="3325" width="19" style="5" customWidth="1"/>
    <col min="3326" max="3326" width="18.28515625" style="5" customWidth="1"/>
    <col min="3327" max="3328" width="17.42578125" style="5" customWidth="1"/>
    <col min="3329" max="3329" width="4.28515625" style="5" customWidth="1"/>
    <col min="3330" max="3330" width="19.28515625" style="5" customWidth="1"/>
    <col min="3331" max="3331" width="22.85546875" style="5" customWidth="1"/>
    <col min="3332" max="3332" width="11.42578125" style="5"/>
    <col min="3333" max="3333" width="12.5703125" style="5" bestFit="1" customWidth="1"/>
    <col min="3334" max="3565" width="11.42578125" style="5"/>
    <col min="3566" max="3566" width="7.85546875" style="5" customWidth="1"/>
    <col min="3567" max="3567" width="15.5703125" style="5" customWidth="1"/>
    <col min="3568" max="3568" width="42.85546875" style="5" customWidth="1"/>
    <col min="3569" max="3569" width="26.140625" style="5" customWidth="1"/>
    <col min="3570" max="3570" width="14.140625" style="5" customWidth="1"/>
    <col min="3571" max="3571" width="10.7109375" style="5" customWidth="1"/>
    <col min="3572" max="3572" width="16.85546875" style="5" customWidth="1"/>
    <col min="3573" max="3573" width="10.7109375" style="5" customWidth="1"/>
    <col min="3574" max="3574" width="18.5703125" style="5" customWidth="1"/>
    <col min="3575" max="3575" width="18.7109375" style="5" customWidth="1"/>
    <col min="3576" max="3577" width="10.7109375" style="5" customWidth="1"/>
    <col min="3578" max="3578" width="22.140625" style="5" customWidth="1"/>
    <col min="3579" max="3580" width="10.7109375" style="5" customWidth="1"/>
    <col min="3581" max="3581" width="19" style="5" customWidth="1"/>
    <col min="3582" max="3582" width="18.28515625" style="5" customWidth="1"/>
    <col min="3583" max="3584" width="17.42578125" style="5" customWidth="1"/>
    <col min="3585" max="3585" width="4.28515625" style="5" customWidth="1"/>
    <col min="3586" max="3586" width="19.28515625" style="5" customWidth="1"/>
    <col min="3587" max="3587" width="22.85546875" style="5" customWidth="1"/>
    <col min="3588" max="3588" width="11.42578125" style="5"/>
    <col min="3589" max="3589" width="12.5703125" style="5" bestFit="1" customWidth="1"/>
    <col min="3590" max="3821" width="11.42578125" style="5"/>
    <col min="3822" max="3822" width="7.85546875" style="5" customWidth="1"/>
    <col min="3823" max="3823" width="15.5703125" style="5" customWidth="1"/>
    <col min="3824" max="3824" width="42.85546875" style="5" customWidth="1"/>
    <col min="3825" max="3825" width="26.140625" style="5" customWidth="1"/>
    <col min="3826" max="3826" width="14.140625" style="5" customWidth="1"/>
    <col min="3827" max="3827" width="10.7109375" style="5" customWidth="1"/>
    <col min="3828" max="3828" width="16.85546875" style="5" customWidth="1"/>
    <col min="3829" max="3829" width="10.7109375" style="5" customWidth="1"/>
    <col min="3830" max="3830" width="18.5703125" style="5" customWidth="1"/>
    <col min="3831" max="3831" width="18.7109375" style="5" customWidth="1"/>
    <col min="3832" max="3833" width="10.7109375" style="5" customWidth="1"/>
    <col min="3834" max="3834" width="22.140625" style="5" customWidth="1"/>
    <col min="3835" max="3836" width="10.7109375" style="5" customWidth="1"/>
    <col min="3837" max="3837" width="19" style="5" customWidth="1"/>
    <col min="3838" max="3838" width="18.28515625" style="5" customWidth="1"/>
    <col min="3839" max="3840" width="17.42578125" style="5" customWidth="1"/>
    <col min="3841" max="3841" width="4.28515625" style="5" customWidth="1"/>
    <col min="3842" max="3842" width="19.28515625" style="5" customWidth="1"/>
    <col min="3843" max="3843" width="22.85546875" style="5" customWidth="1"/>
    <col min="3844" max="3844" width="11.42578125" style="5"/>
    <col min="3845" max="3845" width="12.5703125" style="5" bestFit="1" customWidth="1"/>
    <col min="3846" max="4077" width="11.42578125" style="5"/>
    <col min="4078" max="4078" width="7.85546875" style="5" customWidth="1"/>
    <col min="4079" max="4079" width="15.5703125" style="5" customWidth="1"/>
    <col min="4080" max="4080" width="42.85546875" style="5" customWidth="1"/>
    <col min="4081" max="4081" width="26.140625" style="5" customWidth="1"/>
    <col min="4082" max="4082" width="14.140625" style="5" customWidth="1"/>
    <col min="4083" max="4083" width="10.7109375" style="5" customWidth="1"/>
    <col min="4084" max="4084" width="16.85546875" style="5" customWidth="1"/>
    <col min="4085" max="4085" width="10.7109375" style="5" customWidth="1"/>
    <col min="4086" max="4086" width="18.5703125" style="5" customWidth="1"/>
    <col min="4087" max="4087" width="18.7109375" style="5" customWidth="1"/>
    <col min="4088" max="4089" width="10.7109375" style="5" customWidth="1"/>
    <col min="4090" max="4090" width="22.140625" style="5" customWidth="1"/>
    <col min="4091" max="4092" width="10.7109375" style="5" customWidth="1"/>
    <col min="4093" max="4093" width="19" style="5" customWidth="1"/>
    <col min="4094" max="4094" width="18.28515625" style="5" customWidth="1"/>
    <col min="4095" max="4096" width="17.42578125" style="5" customWidth="1"/>
    <col min="4097" max="4097" width="4.28515625" style="5" customWidth="1"/>
    <col min="4098" max="4098" width="19.28515625" style="5" customWidth="1"/>
    <col min="4099" max="4099" width="22.85546875" style="5" customWidth="1"/>
    <col min="4100" max="4100" width="11.42578125" style="5"/>
    <col min="4101" max="4101" width="12.5703125" style="5" bestFit="1" customWidth="1"/>
    <col min="4102" max="4333" width="11.42578125" style="5"/>
    <col min="4334" max="4334" width="7.85546875" style="5" customWidth="1"/>
    <col min="4335" max="4335" width="15.5703125" style="5" customWidth="1"/>
    <col min="4336" max="4336" width="42.85546875" style="5" customWidth="1"/>
    <col min="4337" max="4337" width="26.140625" style="5" customWidth="1"/>
    <col min="4338" max="4338" width="14.140625" style="5" customWidth="1"/>
    <col min="4339" max="4339" width="10.7109375" style="5" customWidth="1"/>
    <col min="4340" max="4340" width="16.85546875" style="5" customWidth="1"/>
    <col min="4341" max="4341" width="10.7109375" style="5" customWidth="1"/>
    <col min="4342" max="4342" width="18.5703125" style="5" customWidth="1"/>
    <col min="4343" max="4343" width="18.7109375" style="5" customWidth="1"/>
    <col min="4344" max="4345" width="10.7109375" style="5" customWidth="1"/>
    <col min="4346" max="4346" width="22.140625" style="5" customWidth="1"/>
    <col min="4347" max="4348" width="10.7109375" style="5" customWidth="1"/>
    <col min="4349" max="4349" width="19" style="5" customWidth="1"/>
    <col min="4350" max="4350" width="18.28515625" style="5" customWidth="1"/>
    <col min="4351" max="4352" width="17.42578125" style="5" customWidth="1"/>
    <col min="4353" max="4353" width="4.28515625" style="5" customWidth="1"/>
    <col min="4354" max="4354" width="19.28515625" style="5" customWidth="1"/>
    <col min="4355" max="4355" width="22.85546875" style="5" customWidth="1"/>
    <col min="4356" max="4356" width="11.42578125" style="5"/>
    <col min="4357" max="4357" width="12.5703125" style="5" bestFit="1" customWidth="1"/>
    <col min="4358" max="4589" width="11.42578125" style="5"/>
    <col min="4590" max="4590" width="7.85546875" style="5" customWidth="1"/>
    <col min="4591" max="4591" width="15.5703125" style="5" customWidth="1"/>
    <col min="4592" max="4592" width="42.85546875" style="5" customWidth="1"/>
    <col min="4593" max="4593" width="26.140625" style="5" customWidth="1"/>
    <col min="4594" max="4594" width="14.140625" style="5" customWidth="1"/>
    <col min="4595" max="4595" width="10.7109375" style="5" customWidth="1"/>
    <col min="4596" max="4596" width="16.85546875" style="5" customWidth="1"/>
    <col min="4597" max="4597" width="10.7109375" style="5" customWidth="1"/>
    <col min="4598" max="4598" width="18.5703125" style="5" customWidth="1"/>
    <col min="4599" max="4599" width="18.7109375" style="5" customWidth="1"/>
    <col min="4600" max="4601" width="10.7109375" style="5" customWidth="1"/>
    <col min="4602" max="4602" width="22.140625" style="5" customWidth="1"/>
    <col min="4603" max="4604" width="10.7109375" style="5" customWidth="1"/>
    <col min="4605" max="4605" width="19" style="5" customWidth="1"/>
    <col min="4606" max="4606" width="18.28515625" style="5" customWidth="1"/>
    <col min="4607" max="4608" width="17.42578125" style="5" customWidth="1"/>
    <col min="4609" max="4609" width="4.28515625" style="5" customWidth="1"/>
    <col min="4610" max="4610" width="19.28515625" style="5" customWidth="1"/>
    <col min="4611" max="4611" width="22.85546875" style="5" customWidth="1"/>
    <col min="4612" max="4612" width="11.42578125" style="5"/>
    <col min="4613" max="4613" width="12.5703125" style="5" bestFit="1" customWidth="1"/>
    <col min="4614" max="4845" width="11.42578125" style="5"/>
    <col min="4846" max="4846" width="7.85546875" style="5" customWidth="1"/>
    <col min="4847" max="4847" width="15.5703125" style="5" customWidth="1"/>
    <col min="4848" max="4848" width="42.85546875" style="5" customWidth="1"/>
    <col min="4849" max="4849" width="26.140625" style="5" customWidth="1"/>
    <col min="4850" max="4850" width="14.140625" style="5" customWidth="1"/>
    <col min="4851" max="4851" width="10.7109375" style="5" customWidth="1"/>
    <col min="4852" max="4852" width="16.85546875" style="5" customWidth="1"/>
    <col min="4853" max="4853" width="10.7109375" style="5" customWidth="1"/>
    <col min="4854" max="4854" width="18.5703125" style="5" customWidth="1"/>
    <col min="4855" max="4855" width="18.7109375" style="5" customWidth="1"/>
    <col min="4856" max="4857" width="10.7109375" style="5" customWidth="1"/>
    <col min="4858" max="4858" width="22.140625" style="5" customWidth="1"/>
    <col min="4859" max="4860" width="10.7109375" style="5" customWidth="1"/>
    <col min="4861" max="4861" width="19" style="5" customWidth="1"/>
    <col min="4862" max="4862" width="18.28515625" style="5" customWidth="1"/>
    <col min="4863" max="4864" width="17.42578125" style="5" customWidth="1"/>
    <col min="4865" max="4865" width="4.28515625" style="5" customWidth="1"/>
    <col min="4866" max="4866" width="19.28515625" style="5" customWidth="1"/>
    <col min="4867" max="4867" width="22.85546875" style="5" customWidth="1"/>
    <col min="4868" max="4868" width="11.42578125" style="5"/>
    <col min="4869" max="4869" width="12.5703125" style="5" bestFit="1" customWidth="1"/>
    <col min="4870" max="5101" width="11.42578125" style="5"/>
    <col min="5102" max="5102" width="7.85546875" style="5" customWidth="1"/>
    <col min="5103" max="5103" width="15.5703125" style="5" customWidth="1"/>
    <col min="5104" max="5104" width="42.85546875" style="5" customWidth="1"/>
    <col min="5105" max="5105" width="26.140625" style="5" customWidth="1"/>
    <col min="5106" max="5106" width="14.140625" style="5" customWidth="1"/>
    <col min="5107" max="5107" width="10.7109375" style="5" customWidth="1"/>
    <col min="5108" max="5108" width="16.85546875" style="5" customWidth="1"/>
    <col min="5109" max="5109" width="10.7109375" style="5" customWidth="1"/>
    <col min="5110" max="5110" width="18.5703125" style="5" customWidth="1"/>
    <col min="5111" max="5111" width="18.7109375" style="5" customWidth="1"/>
    <col min="5112" max="5113" width="10.7109375" style="5" customWidth="1"/>
    <col min="5114" max="5114" width="22.140625" style="5" customWidth="1"/>
    <col min="5115" max="5116" width="10.7109375" style="5" customWidth="1"/>
    <col min="5117" max="5117" width="19" style="5" customWidth="1"/>
    <col min="5118" max="5118" width="18.28515625" style="5" customWidth="1"/>
    <col min="5119" max="5120" width="17.42578125" style="5" customWidth="1"/>
    <col min="5121" max="5121" width="4.28515625" style="5" customWidth="1"/>
    <col min="5122" max="5122" width="19.28515625" style="5" customWidth="1"/>
    <col min="5123" max="5123" width="22.85546875" style="5" customWidth="1"/>
    <col min="5124" max="5124" width="11.42578125" style="5"/>
    <col min="5125" max="5125" width="12.5703125" style="5" bestFit="1" customWidth="1"/>
    <col min="5126" max="5357" width="11.42578125" style="5"/>
    <col min="5358" max="5358" width="7.85546875" style="5" customWidth="1"/>
    <col min="5359" max="5359" width="15.5703125" style="5" customWidth="1"/>
    <col min="5360" max="5360" width="42.85546875" style="5" customWidth="1"/>
    <col min="5361" max="5361" width="26.140625" style="5" customWidth="1"/>
    <col min="5362" max="5362" width="14.140625" style="5" customWidth="1"/>
    <col min="5363" max="5363" width="10.7109375" style="5" customWidth="1"/>
    <col min="5364" max="5364" width="16.85546875" style="5" customWidth="1"/>
    <col min="5365" max="5365" width="10.7109375" style="5" customWidth="1"/>
    <col min="5366" max="5366" width="18.5703125" style="5" customWidth="1"/>
    <col min="5367" max="5367" width="18.7109375" style="5" customWidth="1"/>
    <col min="5368" max="5369" width="10.7109375" style="5" customWidth="1"/>
    <col min="5370" max="5370" width="22.140625" style="5" customWidth="1"/>
    <col min="5371" max="5372" width="10.7109375" style="5" customWidth="1"/>
    <col min="5373" max="5373" width="19" style="5" customWidth="1"/>
    <col min="5374" max="5374" width="18.28515625" style="5" customWidth="1"/>
    <col min="5375" max="5376" width="17.42578125" style="5" customWidth="1"/>
    <col min="5377" max="5377" width="4.28515625" style="5" customWidth="1"/>
    <col min="5378" max="5378" width="19.28515625" style="5" customWidth="1"/>
    <col min="5379" max="5379" width="22.85546875" style="5" customWidth="1"/>
    <col min="5380" max="5380" width="11.42578125" style="5"/>
    <col min="5381" max="5381" width="12.5703125" style="5" bestFit="1" customWidth="1"/>
    <col min="5382" max="5613" width="11.42578125" style="5"/>
    <col min="5614" max="5614" width="7.85546875" style="5" customWidth="1"/>
    <col min="5615" max="5615" width="15.5703125" style="5" customWidth="1"/>
    <col min="5616" max="5616" width="42.85546875" style="5" customWidth="1"/>
    <col min="5617" max="5617" width="26.140625" style="5" customWidth="1"/>
    <col min="5618" max="5618" width="14.140625" style="5" customWidth="1"/>
    <col min="5619" max="5619" width="10.7109375" style="5" customWidth="1"/>
    <col min="5620" max="5620" width="16.85546875" style="5" customWidth="1"/>
    <col min="5621" max="5621" width="10.7109375" style="5" customWidth="1"/>
    <col min="5622" max="5622" width="18.5703125" style="5" customWidth="1"/>
    <col min="5623" max="5623" width="18.7109375" style="5" customWidth="1"/>
    <col min="5624" max="5625" width="10.7109375" style="5" customWidth="1"/>
    <col min="5626" max="5626" width="22.140625" style="5" customWidth="1"/>
    <col min="5627" max="5628" width="10.7109375" style="5" customWidth="1"/>
    <col min="5629" max="5629" width="19" style="5" customWidth="1"/>
    <col min="5630" max="5630" width="18.28515625" style="5" customWidth="1"/>
    <col min="5631" max="5632" width="17.42578125" style="5" customWidth="1"/>
    <col min="5633" max="5633" width="4.28515625" style="5" customWidth="1"/>
    <col min="5634" max="5634" width="19.28515625" style="5" customWidth="1"/>
    <col min="5635" max="5635" width="22.85546875" style="5" customWidth="1"/>
    <col min="5636" max="5636" width="11.42578125" style="5"/>
    <col min="5637" max="5637" width="12.5703125" style="5" bestFit="1" customWidth="1"/>
    <col min="5638" max="5869" width="11.42578125" style="5"/>
    <col min="5870" max="5870" width="7.85546875" style="5" customWidth="1"/>
    <col min="5871" max="5871" width="15.5703125" style="5" customWidth="1"/>
    <col min="5872" max="5872" width="42.85546875" style="5" customWidth="1"/>
    <col min="5873" max="5873" width="26.140625" style="5" customWidth="1"/>
    <col min="5874" max="5874" width="14.140625" style="5" customWidth="1"/>
    <col min="5875" max="5875" width="10.7109375" style="5" customWidth="1"/>
    <col min="5876" max="5876" width="16.85546875" style="5" customWidth="1"/>
    <col min="5877" max="5877" width="10.7109375" style="5" customWidth="1"/>
    <col min="5878" max="5878" width="18.5703125" style="5" customWidth="1"/>
    <col min="5879" max="5879" width="18.7109375" style="5" customWidth="1"/>
    <col min="5880" max="5881" width="10.7109375" style="5" customWidth="1"/>
    <col min="5882" max="5882" width="22.140625" style="5" customWidth="1"/>
    <col min="5883" max="5884" width="10.7109375" style="5" customWidth="1"/>
    <col min="5885" max="5885" width="19" style="5" customWidth="1"/>
    <col min="5886" max="5886" width="18.28515625" style="5" customWidth="1"/>
    <col min="5887" max="5888" width="17.42578125" style="5" customWidth="1"/>
    <col min="5889" max="5889" width="4.28515625" style="5" customWidth="1"/>
    <col min="5890" max="5890" width="19.28515625" style="5" customWidth="1"/>
    <col min="5891" max="5891" width="22.85546875" style="5" customWidth="1"/>
    <col min="5892" max="5892" width="11.42578125" style="5"/>
    <col min="5893" max="5893" width="12.5703125" style="5" bestFit="1" customWidth="1"/>
    <col min="5894" max="6125" width="11.42578125" style="5"/>
    <col min="6126" max="6126" width="7.85546875" style="5" customWidth="1"/>
    <col min="6127" max="6127" width="15.5703125" style="5" customWidth="1"/>
    <col min="6128" max="6128" width="42.85546875" style="5" customWidth="1"/>
    <col min="6129" max="6129" width="26.140625" style="5" customWidth="1"/>
    <col min="6130" max="6130" width="14.140625" style="5" customWidth="1"/>
    <col min="6131" max="6131" width="10.7109375" style="5" customWidth="1"/>
    <col min="6132" max="6132" width="16.85546875" style="5" customWidth="1"/>
    <col min="6133" max="6133" width="10.7109375" style="5" customWidth="1"/>
    <col min="6134" max="6134" width="18.5703125" style="5" customWidth="1"/>
    <col min="6135" max="6135" width="18.7109375" style="5" customWidth="1"/>
    <col min="6136" max="6137" width="10.7109375" style="5" customWidth="1"/>
    <col min="6138" max="6138" width="22.140625" style="5" customWidth="1"/>
    <col min="6139" max="6140" width="10.7109375" style="5" customWidth="1"/>
    <col min="6141" max="6141" width="19" style="5" customWidth="1"/>
    <col min="6142" max="6142" width="18.28515625" style="5" customWidth="1"/>
    <col min="6143" max="6144" width="17.42578125" style="5" customWidth="1"/>
    <col min="6145" max="6145" width="4.28515625" style="5" customWidth="1"/>
    <col min="6146" max="6146" width="19.28515625" style="5" customWidth="1"/>
    <col min="6147" max="6147" width="22.85546875" style="5" customWidth="1"/>
    <col min="6148" max="6148" width="11.42578125" style="5"/>
    <col min="6149" max="6149" width="12.5703125" style="5" bestFit="1" customWidth="1"/>
    <col min="6150" max="6381" width="11.42578125" style="5"/>
    <col min="6382" max="6382" width="7.85546875" style="5" customWidth="1"/>
    <col min="6383" max="6383" width="15.5703125" style="5" customWidth="1"/>
    <col min="6384" max="6384" width="42.85546875" style="5" customWidth="1"/>
    <col min="6385" max="6385" width="26.140625" style="5" customWidth="1"/>
    <col min="6386" max="6386" width="14.140625" style="5" customWidth="1"/>
    <col min="6387" max="6387" width="10.7109375" style="5" customWidth="1"/>
    <col min="6388" max="6388" width="16.85546875" style="5" customWidth="1"/>
    <col min="6389" max="6389" width="10.7109375" style="5" customWidth="1"/>
    <col min="6390" max="6390" width="18.5703125" style="5" customWidth="1"/>
    <col min="6391" max="6391" width="18.7109375" style="5" customWidth="1"/>
    <col min="6392" max="6393" width="10.7109375" style="5" customWidth="1"/>
    <col min="6394" max="6394" width="22.140625" style="5" customWidth="1"/>
    <col min="6395" max="6396" width="10.7109375" style="5" customWidth="1"/>
    <col min="6397" max="6397" width="19" style="5" customWidth="1"/>
    <col min="6398" max="6398" width="18.28515625" style="5" customWidth="1"/>
    <col min="6399" max="6400" width="17.42578125" style="5" customWidth="1"/>
    <col min="6401" max="6401" width="4.28515625" style="5" customWidth="1"/>
    <col min="6402" max="6402" width="19.28515625" style="5" customWidth="1"/>
    <col min="6403" max="6403" width="22.85546875" style="5" customWidth="1"/>
    <col min="6404" max="6404" width="11.42578125" style="5"/>
    <col min="6405" max="6405" width="12.5703125" style="5" bestFit="1" customWidth="1"/>
    <col min="6406" max="6637" width="11.42578125" style="5"/>
    <col min="6638" max="6638" width="7.85546875" style="5" customWidth="1"/>
    <col min="6639" max="6639" width="15.5703125" style="5" customWidth="1"/>
    <col min="6640" max="6640" width="42.85546875" style="5" customWidth="1"/>
    <col min="6641" max="6641" width="26.140625" style="5" customWidth="1"/>
    <col min="6642" max="6642" width="14.140625" style="5" customWidth="1"/>
    <col min="6643" max="6643" width="10.7109375" style="5" customWidth="1"/>
    <col min="6644" max="6644" width="16.85546875" style="5" customWidth="1"/>
    <col min="6645" max="6645" width="10.7109375" style="5" customWidth="1"/>
    <col min="6646" max="6646" width="18.5703125" style="5" customWidth="1"/>
    <col min="6647" max="6647" width="18.7109375" style="5" customWidth="1"/>
    <col min="6648" max="6649" width="10.7109375" style="5" customWidth="1"/>
    <col min="6650" max="6650" width="22.140625" style="5" customWidth="1"/>
    <col min="6651" max="6652" width="10.7109375" style="5" customWidth="1"/>
    <col min="6653" max="6653" width="19" style="5" customWidth="1"/>
    <col min="6654" max="6654" width="18.28515625" style="5" customWidth="1"/>
    <col min="6655" max="6656" width="17.42578125" style="5" customWidth="1"/>
    <col min="6657" max="6657" width="4.28515625" style="5" customWidth="1"/>
    <col min="6658" max="6658" width="19.28515625" style="5" customWidth="1"/>
    <col min="6659" max="6659" width="22.85546875" style="5" customWidth="1"/>
    <col min="6660" max="6660" width="11.42578125" style="5"/>
    <col min="6661" max="6661" width="12.5703125" style="5" bestFit="1" customWidth="1"/>
    <col min="6662" max="6893" width="11.42578125" style="5"/>
    <col min="6894" max="6894" width="7.85546875" style="5" customWidth="1"/>
    <col min="6895" max="6895" width="15.5703125" style="5" customWidth="1"/>
    <col min="6896" max="6896" width="42.85546875" style="5" customWidth="1"/>
    <col min="6897" max="6897" width="26.140625" style="5" customWidth="1"/>
    <col min="6898" max="6898" width="14.140625" style="5" customWidth="1"/>
    <col min="6899" max="6899" width="10.7109375" style="5" customWidth="1"/>
    <col min="6900" max="6900" width="16.85546875" style="5" customWidth="1"/>
    <col min="6901" max="6901" width="10.7109375" style="5" customWidth="1"/>
    <col min="6902" max="6902" width="18.5703125" style="5" customWidth="1"/>
    <col min="6903" max="6903" width="18.7109375" style="5" customWidth="1"/>
    <col min="6904" max="6905" width="10.7109375" style="5" customWidth="1"/>
    <col min="6906" max="6906" width="22.140625" style="5" customWidth="1"/>
    <col min="6907" max="6908" width="10.7109375" style="5" customWidth="1"/>
    <col min="6909" max="6909" width="19" style="5" customWidth="1"/>
    <col min="6910" max="6910" width="18.28515625" style="5" customWidth="1"/>
    <col min="6911" max="6912" width="17.42578125" style="5" customWidth="1"/>
    <col min="6913" max="6913" width="4.28515625" style="5" customWidth="1"/>
    <col min="6914" max="6914" width="19.28515625" style="5" customWidth="1"/>
    <col min="6915" max="6915" width="22.85546875" style="5" customWidth="1"/>
    <col min="6916" max="6916" width="11.42578125" style="5"/>
    <col min="6917" max="6917" width="12.5703125" style="5" bestFit="1" customWidth="1"/>
    <col min="6918" max="7149" width="11.42578125" style="5"/>
    <col min="7150" max="7150" width="7.85546875" style="5" customWidth="1"/>
    <col min="7151" max="7151" width="15.5703125" style="5" customWidth="1"/>
    <col min="7152" max="7152" width="42.85546875" style="5" customWidth="1"/>
    <col min="7153" max="7153" width="26.140625" style="5" customWidth="1"/>
    <col min="7154" max="7154" width="14.140625" style="5" customWidth="1"/>
    <col min="7155" max="7155" width="10.7109375" style="5" customWidth="1"/>
    <col min="7156" max="7156" width="16.85546875" style="5" customWidth="1"/>
    <col min="7157" max="7157" width="10.7109375" style="5" customWidth="1"/>
    <col min="7158" max="7158" width="18.5703125" style="5" customWidth="1"/>
    <col min="7159" max="7159" width="18.7109375" style="5" customWidth="1"/>
    <col min="7160" max="7161" width="10.7109375" style="5" customWidth="1"/>
    <col min="7162" max="7162" width="22.140625" style="5" customWidth="1"/>
    <col min="7163" max="7164" width="10.7109375" style="5" customWidth="1"/>
    <col min="7165" max="7165" width="19" style="5" customWidth="1"/>
    <col min="7166" max="7166" width="18.28515625" style="5" customWidth="1"/>
    <col min="7167" max="7168" width="17.42578125" style="5" customWidth="1"/>
    <col min="7169" max="7169" width="4.28515625" style="5" customWidth="1"/>
    <col min="7170" max="7170" width="19.28515625" style="5" customWidth="1"/>
    <col min="7171" max="7171" width="22.85546875" style="5" customWidth="1"/>
    <col min="7172" max="7172" width="11.42578125" style="5"/>
    <col min="7173" max="7173" width="12.5703125" style="5" bestFit="1" customWidth="1"/>
    <col min="7174" max="7405" width="11.42578125" style="5"/>
    <col min="7406" max="7406" width="7.85546875" style="5" customWidth="1"/>
    <col min="7407" max="7407" width="15.5703125" style="5" customWidth="1"/>
    <col min="7408" max="7408" width="42.85546875" style="5" customWidth="1"/>
    <col min="7409" max="7409" width="26.140625" style="5" customWidth="1"/>
    <col min="7410" max="7410" width="14.140625" style="5" customWidth="1"/>
    <col min="7411" max="7411" width="10.7109375" style="5" customWidth="1"/>
    <col min="7412" max="7412" width="16.85546875" style="5" customWidth="1"/>
    <col min="7413" max="7413" width="10.7109375" style="5" customWidth="1"/>
    <col min="7414" max="7414" width="18.5703125" style="5" customWidth="1"/>
    <col min="7415" max="7415" width="18.7109375" style="5" customWidth="1"/>
    <col min="7416" max="7417" width="10.7109375" style="5" customWidth="1"/>
    <col min="7418" max="7418" width="22.140625" style="5" customWidth="1"/>
    <col min="7419" max="7420" width="10.7109375" style="5" customWidth="1"/>
    <col min="7421" max="7421" width="19" style="5" customWidth="1"/>
    <col min="7422" max="7422" width="18.28515625" style="5" customWidth="1"/>
    <col min="7423" max="7424" width="17.42578125" style="5" customWidth="1"/>
    <col min="7425" max="7425" width="4.28515625" style="5" customWidth="1"/>
    <col min="7426" max="7426" width="19.28515625" style="5" customWidth="1"/>
    <col min="7427" max="7427" width="22.85546875" style="5" customWidth="1"/>
    <col min="7428" max="7428" width="11.42578125" style="5"/>
    <col min="7429" max="7429" width="12.5703125" style="5" bestFit="1" customWidth="1"/>
    <col min="7430" max="7661" width="11.42578125" style="5"/>
    <col min="7662" max="7662" width="7.85546875" style="5" customWidth="1"/>
    <col min="7663" max="7663" width="15.5703125" style="5" customWidth="1"/>
    <col min="7664" max="7664" width="42.85546875" style="5" customWidth="1"/>
    <col min="7665" max="7665" width="26.140625" style="5" customWidth="1"/>
    <col min="7666" max="7666" width="14.140625" style="5" customWidth="1"/>
    <col min="7667" max="7667" width="10.7109375" style="5" customWidth="1"/>
    <col min="7668" max="7668" width="16.85546875" style="5" customWidth="1"/>
    <col min="7669" max="7669" width="10.7109375" style="5" customWidth="1"/>
    <col min="7670" max="7670" width="18.5703125" style="5" customWidth="1"/>
    <col min="7671" max="7671" width="18.7109375" style="5" customWidth="1"/>
    <col min="7672" max="7673" width="10.7109375" style="5" customWidth="1"/>
    <col min="7674" max="7674" width="22.140625" style="5" customWidth="1"/>
    <col min="7675" max="7676" width="10.7109375" style="5" customWidth="1"/>
    <col min="7677" max="7677" width="19" style="5" customWidth="1"/>
    <col min="7678" max="7678" width="18.28515625" style="5" customWidth="1"/>
    <col min="7679" max="7680" width="17.42578125" style="5" customWidth="1"/>
    <col min="7681" max="7681" width="4.28515625" style="5" customWidth="1"/>
    <col min="7682" max="7682" width="19.28515625" style="5" customWidth="1"/>
    <col min="7683" max="7683" width="22.85546875" style="5" customWidth="1"/>
    <col min="7684" max="7684" width="11.42578125" style="5"/>
    <col min="7685" max="7685" width="12.5703125" style="5" bestFit="1" customWidth="1"/>
    <col min="7686" max="7917" width="11.42578125" style="5"/>
    <col min="7918" max="7918" width="7.85546875" style="5" customWidth="1"/>
    <col min="7919" max="7919" width="15.5703125" style="5" customWidth="1"/>
    <col min="7920" max="7920" width="42.85546875" style="5" customWidth="1"/>
    <col min="7921" max="7921" width="26.140625" style="5" customWidth="1"/>
    <col min="7922" max="7922" width="14.140625" style="5" customWidth="1"/>
    <col min="7923" max="7923" width="10.7109375" style="5" customWidth="1"/>
    <col min="7924" max="7924" width="16.85546875" style="5" customWidth="1"/>
    <col min="7925" max="7925" width="10.7109375" style="5" customWidth="1"/>
    <col min="7926" max="7926" width="18.5703125" style="5" customWidth="1"/>
    <col min="7927" max="7927" width="18.7109375" style="5" customWidth="1"/>
    <col min="7928" max="7929" width="10.7109375" style="5" customWidth="1"/>
    <col min="7930" max="7930" width="22.140625" style="5" customWidth="1"/>
    <col min="7931" max="7932" width="10.7109375" style="5" customWidth="1"/>
    <col min="7933" max="7933" width="19" style="5" customWidth="1"/>
    <col min="7934" max="7934" width="18.28515625" style="5" customWidth="1"/>
    <col min="7935" max="7936" width="17.42578125" style="5" customWidth="1"/>
    <col min="7937" max="7937" width="4.28515625" style="5" customWidth="1"/>
    <col min="7938" max="7938" width="19.28515625" style="5" customWidth="1"/>
    <col min="7939" max="7939" width="22.85546875" style="5" customWidth="1"/>
    <col min="7940" max="7940" width="11.42578125" style="5"/>
    <col min="7941" max="7941" width="12.5703125" style="5" bestFit="1" customWidth="1"/>
    <col min="7942" max="8173" width="11.42578125" style="5"/>
    <col min="8174" max="8174" width="7.85546875" style="5" customWidth="1"/>
    <col min="8175" max="8175" width="15.5703125" style="5" customWidth="1"/>
    <col min="8176" max="8176" width="42.85546875" style="5" customWidth="1"/>
    <col min="8177" max="8177" width="26.140625" style="5" customWidth="1"/>
    <col min="8178" max="8178" width="14.140625" style="5" customWidth="1"/>
    <col min="8179" max="8179" width="10.7109375" style="5" customWidth="1"/>
    <col min="8180" max="8180" width="16.85546875" style="5" customWidth="1"/>
    <col min="8181" max="8181" width="10.7109375" style="5" customWidth="1"/>
    <col min="8182" max="8182" width="18.5703125" style="5" customWidth="1"/>
    <col min="8183" max="8183" width="18.7109375" style="5" customWidth="1"/>
    <col min="8184" max="8185" width="10.7109375" style="5" customWidth="1"/>
    <col min="8186" max="8186" width="22.140625" style="5" customWidth="1"/>
    <col min="8187" max="8188" width="10.7109375" style="5" customWidth="1"/>
    <col min="8189" max="8189" width="19" style="5" customWidth="1"/>
    <col min="8190" max="8190" width="18.28515625" style="5" customWidth="1"/>
    <col min="8191" max="8192" width="17.42578125" style="5" customWidth="1"/>
    <col min="8193" max="8193" width="4.28515625" style="5" customWidth="1"/>
    <col min="8194" max="8194" width="19.28515625" style="5" customWidth="1"/>
    <col min="8195" max="8195" width="22.85546875" style="5" customWidth="1"/>
    <col min="8196" max="8196" width="11.42578125" style="5"/>
    <col min="8197" max="8197" width="12.5703125" style="5" bestFit="1" customWidth="1"/>
    <col min="8198" max="8429" width="11.42578125" style="5"/>
    <col min="8430" max="8430" width="7.85546875" style="5" customWidth="1"/>
    <col min="8431" max="8431" width="15.5703125" style="5" customWidth="1"/>
    <col min="8432" max="8432" width="42.85546875" style="5" customWidth="1"/>
    <col min="8433" max="8433" width="26.140625" style="5" customWidth="1"/>
    <col min="8434" max="8434" width="14.140625" style="5" customWidth="1"/>
    <col min="8435" max="8435" width="10.7109375" style="5" customWidth="1"/>
    <col min="8436" max="8436" width="16.85546875" style="5" customWidth="1"/>
    <col min="8437" max="8437" width="10.7109375" style="5" customWidth="1"/>
    <col min="8438" max="8438" width="18.5703125" style="5" customWidth="1"/>
    <col min="8439" max="8439" width="18.7109375" style="5" customWidth="1"/>
    <col min="8440" max="8441" width="10.7109375" style="5" customWidth="1"/>
    <col min="8442" max="8442" width="22.140625" style="5" customWidth="1"/>
    <col min="8443" max="8444" width="10.7109375" style="5" customWidth="1"/>
    <col min="8445" max="8445" width="19" style="5" customWidth="1"/>
    <col min="8446" max="8446" width="18.28515625" style="5" customWidth="1"/>
    <col min="8447" max="8448" width="17.42578125" style="5" customWidth="1"/>
    <col min="8449" max="8449" width="4.28515625" style="5" customWidth="1"/>
    <col min="8450" max="8450" width="19.28515625" style="5" customWidth="1"/>
    <col min="8451" max="8451" width="22.85546875" style="5" customWidth="1"/>
    <col min="8452" max="8452" width="11.42578125" style="5"/>
    <col min="8453" max="8453" width="12.5703125" style="5" bestFit="1" customWidth="1"/>
    <col min="8454" max="8685" width="11.42578125" style="5"/>
    <col min="8686" max="8686" width="7.85546875" style="5" customWidth="1"/>
    <col min="8687" max="8687" width="15.5703125" style="5" customWidth="1"/>
    <col min="8688" max="8688" width="42.85546875" style="5" customWidth="1"/>
    <col min="8689" max="8689" width="26.140625" style="5" customWidth="1"/>
    <col min="8690" max="8690" width="14.140625" style="5" customWidth="1"/>
    <col min="8691" max="8691" width="10.7109375" style="5" customWidth="1"/>
    <col min="8692" max="8692" width="16.85546875" style="5" customWidth="1"/>
    <col min="8693" max="8693" width="10.7109375" style="5" customWidth="1"/>
    <col min="8694" max="8694" width="18.5703125" style="5" customWidth="1"/>
    <col min="8695" max="8695" width="18.7109375" style="5" customWidth="1"/>
    <col min="8696" max="8697" width="10.7109375" style="5" customWidth="1"/>
    <col min="8698" max="8698" width="22.140625" style="5" customWidth="1"/>
    <col min="8699" max="8700" width="10.7109375" style="5" customWidth="1"/>
    <col min="8701" max="8701" width="19" style="5" customWidth="1"/>
    <col min="8702" max="8702" width="18.28515625" style="5" customWidth="1"/>
    <col min="8703" max="8704" width="17.42578125" style="5" customWidth="1"/>
    <col min="8705" max="8705" width="4.28515625" style="5" customWidth="1"/>
    <col min="8706" max="8706" width="19.28515625" style="5" customWidth="1"/>
    <col min="8707" max="8707" width="22.85546875" style="5" customWidth="1"/>
    <col min="8708" max="8708" width="11.42578125" style="5"/>
    <col min="8709" max="8709" width="12.5703125" style="5" bestFit="1" customWidth="1"/>
    <col min="8710" max="8941" width="11.42578125" style="5"/>
    <col min="8942" max="8942" width="7.85546875" style="5" customWidth="1"/>
    <col min="8943" max="8943" width="15.5703125" style="5" customWidth="1"/>
    <col min="8944" max="8944" width="42.85546875" style="5" customWidth="1"/>
    <col min="8945" max="8945" width="26.140625" style="5" customWidth="1"/>
    <col min="8946" max="8946" width="14.140625" style="5" customWidth="1"/>
    <col min="8947" max="8947" width="10.7109375" style="5" customWidth="1"/>
    <col min="8948" max="8948" width="16.85546875" style="5" customWidth="1"/>
    <col min="8949" max="8949" width="10.7109375" style="5" customWidth="1"/>
    <col min="8950" max="8950" width="18.5703125" style="5" customWidth="1"/>
    <col min="8951" max="8951" width="18.7109375" style="5" customWidth="1"/>
    <col min="8952" max="8953" width="10.7109375" style="5" customWidth="1"/>
    <col min="8954" max="8954" width="22.140625" style="5" customWidth="1"/>
    <col min="8955" max="8956" width="10.7109375" style="5" customWidth="1"/>
    <col min="8957" max="8957" width="19" style="5" customWidth="1"/>
    <col min="8958" max="8958" width="18.28515625" style="5" customWidth="1"/>
    <col min="8959" max="8960" width="17.42578125" style="5" customWidth="1"/>
    <col min="8961" max="8961" width="4.28515625" style="5" customWidth="1"/>
    <col min="8962" max="8962" width="19.28515625" style="5" customWidth="1"/>
    <col min="8963" max="8963" width="22.85546875" style="5" customWidth="1"/>
    <col min="8964" max="8964" width="11.42578125" style="5"/>
    <col min="8965" max="8965" width="12.5703125" style="5" bestFit="1" customWidth="1"/>
    <col min="8966" max="9197" width="11.42578125" style="5"/>
    <col min="9198" max="9198" width="7.85546875" style="5" customWidth="1"/>
    <col min="9199" max="9199" width="15.5703125" style="5" customWidth="1"/>
    <col min="9200" max="9200" width="42.85546875" style="5" customWidth="1"/>
    <col min="9201" max="9201" width="26.140625" style="5" customWidth="1"/>
    <col min="9202" max="9202" width="14.140625" style="5" customWidth="1"/>
    <col min="9203" max="9203" width="10.7109375" style="5" customWidth="1"/>
    <col min="9204" max="9204" width="16.85546875" style="5" customWidth="1"/>
    <col min="9205" max="9205" width="10.7109375" style="5" customWidth="1"/>
    <col min="9206" max="9206" width="18.5703125" style="5" customWidth="1"/>
    <col min="9207" max="9207" width="18.7109375" style="5" customWidth="1"/>
    <col min="9208" max="9209" width="10.7109375" style="5" customWidth="1"/>
    <col min="9210" max="9210" width="22.140625" style="5" customWidth="1"/>
    <col min="9211" max="9212" width="10.7109375" style="5" customWidth="1"/>
    <col min="9213" max="9213" width="19" style="5" customWidth="1"/>
    <col min="9214" max="9214" width="18.28515625" style="5" customWidth="1"/>
    <col min="9215" max="9216" width="17.42578125" style="5" customWidth="1"/>
    <col min="9217" max="9217" width="4.28515625" style="5" customWidth="1"/>
    <col min="9218" max="9218" width="19.28515625" style="5" customWidth="1"/>
    <col min="9219" max="9219" width="22.85546875" style="5" customWidth="1"/>
    <col min="9220" max="9220" width="11.42578125" style="5"/>
    <col min="9221" max="9221" width="12.5703125" style="5" bestFit="1" customWidth="1"/>
    <col min="9222" max="9453" width="11.42578125" style="5"/>
    <col min="9454" max="9454" width="7.85546875" style="5" customWidth="1"/>
    <col min="9455" max="9455" width="15.5703125" style="5" customWidth="1"/>
    <col min="9456" max="9456" width="42.85546875" style="5" customWidth="1"/>
    <col min="9457" max="9457" width="26.140625" style="5" customWidth="1"/>
    <col min="9458" max="9458" width="14.140625" style="5" customWidth="1"/>
    <col min="9459" max="9459" width="10.7109375" style="5" customWidth="1"/>
    <col min="9460" max="9460" width="16.85546875" style="5" customWidth="1"/>
    <col min="9461" max="9461" width="10.7109375" style="5" customWidth="1"/>
    <col min="9462" max="9462" width="18.5703125" style="5" customWidth="1"/>
    <col min="9463" max="9463" width="18.7109375" style="5" customWidth="1"/>
    <col min="9464" max="9465" width="10.7109375" style="5" customWidth="1"/>
    <col min="9466" max="9466" width="22.140625" style="5" customWidth="1"/>
    <col min="9467" max="9468" width="10.7109375" style="5" customWidth="1"/>
    <col min="9469" max="9469" width="19" style="5" customWidth="1"/>
    <col min="9470" max="9470" width="18.28515625" style="5" customWidth="1"/>
    <col min="9471" max="9472" width="17.42578125" style="5" customWidth="1"/>
    <col min="9473" max="9473" width="4.28515625" style="5" customWidth="1"/>
    <col min="9474" max="9474" width="19.28515625" style="5" customWidth="1"/>
    <col min="9475" max="9475" width="22.85546875" style="5" customWidth="1"/>
    <col min="9476" max="9476" width="11.42578125" style="5"/>
    <col min="9477" max="9477" width="12.5703125" style="5" bestFit="1" customWidth="1"/>
    <col min="9478" max="9709" width="11.42578125" style="5"/>
    <col min="9710" max="9710" width="7.85546875" style="5" customWidth="1"/>
    <col min="9711" max="9711" width="15.5703125" style="5" customWidth="1"/>
    <col min="9712" max="9712" width="42.85546875" style="5" customWidth="1"/>
    <col min="9713" max="9713" width="26.140625" style="5" customWidth="1"/>
    <col min="9714" max="9714" width="14.140625" style="5" customWidth="1"/>
    <col min="9715" max="9715" width="10.7109375" style="5" customWidth="1"/>
    <col min="9716" max="9716" width="16.85546875" style="5" customWidth="1"/>
    <col min="9717" max="9717" width="10.7109375" style="5" customWidth="1"/>
    <col min="9718" max="9718" width="18.5703125" style="5" customWidth="1"/>
    <col min="9719" max="9719" width="18.7109375" style="5" customWidth="1"/>
    <col min="9720" max="9721" width="10.7109375" style="5" customWidth="1"/>
    <col min="9722" max="9722" width="22.140625" style="5" customWidth="1"/>
    <col min="9723" max="9724" width="10.7109375" style="5" customWidth="1"/>
    <col min="9725" max="9725" width="19" style="5" customWidth="1"/>
    <col min="9726" max="9726" width="18.28515625" style="5" customWidth="1"/>
    <col min="9727" max="9728" width="17.42578125" style="5" customWidth="1"/>
    <col min="9729" max="9729" width="4.28515625" style="5" customWidth="1"/>
    <col min="9730" max="9730" width="19.28515625" style="5" customWidth="1"/>
    <col min="9731" max="9731" width="22.85546875" style="5" customWidth="1"/>
    <col min="9732" max="9732" width="11.42578125" style="5"/>
    <col min="9733" max="9733" width="12.5703125" style="5" bestFit="1" customWidth="1"/>
    <col min="9734" max="9965" width="11.42578125" style="5"/>
    <col min="9966" max="9966" width="7.85546875" style="5" customWidth="1"/>
    <col min="9967" max="9967" width="15.5703125" style="5" customWidth="1"/>
    <col min="9968" max="9968" width="42.85546875" style="5" customWidth="1"/>
    <col min="9969" max="9969" width="26.140625" style="5" customWidth="1"/>
    <col min="9970" max="9970" width="14.140625" style="5" customWidth="1"/>
    <col min="9971" max="9971" width="10.7109375" style="5" customWidth="1"/>
    <col min="9972" max="9972" width="16.85546875" style="5" customWidth="1"/>
    <col min="9973" max="9973" width="10.7109375" style="5" customWidth="1"/>
    <col min="9974" max="9974" width="18.5703125" style="5" customWidth="1"/>
    <col min="9975" max="9975" width="18.7109375" style="5" customWidth="1"/>
    <col min="9976" max="9977" width="10.7109375" style="5" customWidth="1"/>
    <col min="9978" max="9978" width="22.140625" style="5" customWidth="1"/>
    <col min="9979" max="9980" width="10.7109375" style="5" customWidth="1"/>
    <col min="9981" max="9981" width="19" style="5" customWidth="1"/>
    <col min="9982" max="9982" width="18.28515625" style="5" customWidth="1"/>
    <col min="9983" max="9984" width="17.42578125" style="5" customWidth="1"/>
    <col min="9985" max="9985" width="4.28515625" style="5" customWidth="1"/>
    <col min="9986" max="9986" width="19.28515625" style="5" customWidth="1"/>
    <col min="9987" max="9987" width="22.85546875" style="5" customWidth="1"/>
    <col min="9988" max="9988" width="11.42578125" style="5"/>
    <col min="9989" max="9989" width="12.5703125" style="5" bestFit="1" customWidth="1"/>
    <col min="9990" max="10221" width="11.42578125" style="5"/>
    <col min="10222" max="10222" width="7.85546875" style="5" customWidth="1"/>
    <col min="10223" max="10223" width="15.5703125" style="5" customWidth="1"/>
    <col min="10224" max="10224" width="42.85546875" style="5" customWidth="1"/>
    <col min="10225" max="10225" width="26.140625" style="5" customWidth="1"/>
    <col min="10226" max="10226" width="14.140625" style="5" customWidth="1"/>
    <col min="10227" max="10227" width="10.7109375" style="5" customWidth="1"/>
    <col min="10228" max="10228" width="16.85546875" style="5" customWidth="1"/>
    <col min="10229" max="10229" width="10.7109375" style="5" customWidth="1"/>
    <col min="10230" max="10230" width="18.5703125" style="5" customWidth="1"/>
    <col min="10231" max="10231" width="18.7109375" style="5" customWidth="1"/>
    <col min="10232" max="10233" width="10.7109375" style="5" customWidth="1"/>
    <col min="10234" max="10234" width="22.140625" style="5" customWidth="1"/>
    <col min="10235" max="10236" width="10.7109375" style="5" customWidth="1"/>
    <col min="10237" max="10237" width="19" style="5" customWidth="1"/>
    <col min="10238" max="10238" width="18.28515625" style="5" customWidth="1"/>
    <col min="10239" max="10240" width="17.42578125" style="5" customWidth="1"/>
    <col min="10241" max="10241" width="4.28515625" style="5" customWidth="1"/>
    <col min="10242" max="10242" width="19.28515625" style="5" customWidth="1"/>
    <col min="10243" max="10243" width="22.85546875" style="5" customWidth="1"/>
    <col min="10244" max="10244" width="11.42578125" style="5"/>
    <col min="10245" max="10245" width="12.5703125" style="5" bestFit="1" customWidth="1"/>
    <col min="10246" max="10477" width="11.42578125" style="5"/>
    <col min="10478" max="10478" width="7.85546875" style="5" customWidth="1"/>
    <col min="10479" max="10479" width="15.5703125" style="5" customWidth="1"/>
    <col min="10480" max="10480" width="42.85546875" style="5" customWidth="1"/>
    <col min="10481" max="10481" width="26.140625" style="5" customWidth="1"/>
    <col min="10482" max="10482" width="14.140625" style="5" customWidth="1"/>
    <col min="10483" max="10483" width="10.7109375" style="5" customWidth="1"/>
    <col min="10484" max="10484" width="16.85546875" style="5" customWidth="1"/>
    <col min="10485" max="10485" width="10.7109375" style="5" customWidth="1"/>
    <col min="10486" max="10486" width="18.5703125" style="5" customWidth="1"/>
    <col min="10487" max="10487" width="18.7109375" style="5" customWidth="1"/>
    <col min="10488" max="10489" width="10.7109375" style="5" customWidth="1"/>
    <col min="10490" max="10490" width="22.140625" style="5" customWidth="1"/>
    <col min="10491" max="10492" width="10.7109375" style="5" customWidth="1"/>
    <col min="10493" max="10493" width="19" style="5" customWidth="1"/>
    <col min="10494" max="10494" width="18.28515625" style="5" customWidth="1"/>
    <col min="10495" max="10496" width="17.42578125" style="5" customWidth="1"/>
    <col min="10497" max="10497" width="4.28515625" style="5" customWidth="1"/>
    <col min="10498" max="10498" width="19.28515625" style="5" customWidth="1"/>
    <col min="10499" max="10499" width="22.85546875" style="5" customWidth="1"/>
    <col min="10500" max="10500" width="11.42578125" style="5"/>
    <col min="10501" max="10501" width="12.5703125" style="5" bestFit="1" customWidth="1"/>
    <col min="10502" max="10733" width="11.42578125" style="5"/>
    <col min="10734" max="10734" width="7.85546875" style="5" customWidth="1"/>
    <col min="10735" max="10735" width="15.5703125" style="5" customWidth="1"/>
    <col min="10736" max="10736" width="42.85546875" style="5" customWidth="1"/>
    <col min="10737" max="10737" width="26.140625" style="5" customWidth="1"/>
    <col min="10738" max="10738" width="14.140625" style="5" customWidth="1"/>
    <col min="10739" max="10739" width="10.7109375" style="5" customWidth="1"/>
    <col min="10740" max="10740" width="16.85546875" style="5" customWidth="1"/>
    <col min="10741" max="10741" width="10.7109375" style="5" customWidth="1"/>
    <col min="10742" max="10742" width="18.5703125" style="5" customWidth="1"/>
    <col min="10743" max="10743" width="18.7109375" style="5" customWidth="1"/>
    <col min="10744" max="10745" width="10.7109375" style="5" customWidth="1"/>
    <col min="10746" max="10746" width="22.140625" style="5" customWidth="1"/>
    <col min="10747" max="10748" width="10.7109375" style="5" customWidth="1"/>
    <col min="10749" max="10749" width="19" style="5" customWidth="1"/>
    <col min="10750" max="10750" width="18.28515625" style="5" customWidth="1"/>
    <col min="10751" max="10752" width="17.42578125" style="5" customWidth="1"/>
    <col min="10753" max="10753" width="4.28515625" style="5" customWidth="1"/>
    <col min="10754" max="10754" width="19.28515625" style="5" customWidth="1"/>
    <col min="10755" max="10755" width="22.85546875" style="5" customWidth="1"/>
    <col min="10756" max="10756" width="11.42578125" style="5"/>
    <col min="10757" max="10757" width="12.5703125" style="5" bestFit="1" customWidth="1"/>
    <col min="10758" max="10989" width="11.42578125" style="5"/>
    <col min="10990" max="10990" width="7.85546875" style="5" customWidth="1"/>
    <col min="10991" max="10991" width="15.5703125" style="5" customWidth="1"/>
    <col min="10992" max="10992" width="42.85546875" style="5" customWidth="1"/>
    <col min="10993" max="10993" width="26.140625" style="5" customWidth="1"/>
    <col min="10994" max="10994" width="14.140625" style="5" customWidth="1"/>
    <col min="10995" max="10995" width="10.7109375" style="5" customWidth="1"/>
    <col min="10996" max="10996" width="16.85546875" style="5" customWidth="1"/>
    <col min="10997" max="10997" width="10.7109375" style="5" customWidth="1"/>
    <col min="10998" max="10998" width="18.5703125" style="5" customWidth="1"/>
    <col min="10999" max="10999" width="18.7109375" style="5" customWidth="1"/>
    <col min="11000" max="11001" width="10.7109375" style="5" customWidth="1"/>
    <col min="11002" max="11002" width="22.140625" style="5" customWidth="1"/>
    <col min="11003" max="11004" width="10.7109375" style="5" customWidth="1"/>
    <col min="11005" max="11005" width="19" style="5" customWidth="1"/>
    <col min="11006" max="11006" width="18.28515625" style="5" customWidth="1"/>
    <col min="11007" max="11008" width="17.42578125" style="5" customWidth="1"/>
    <col min="11009" max="11009" width="4.28515625" style="5" customWidth="1"/>
    <col min="11010" max="11010" width="19.28515625" style="5" customWidth="1"/>
    <col min="11011" max="11011" width="22.85546875" style="5" customWidth="1"/>
    <col min="11012" max="11012" width="11.42578125" style="5"/>
    <col min="11013" max="11013" width="12.5703125" style="5" bestFit="1" customWidth="1"/>
    <col min="11014" max="11245" width="11.42578125" style="5"/>
    <col min="11246" max="11246" width="7.85546875" style="5" customWidth="1"/>
    <col min="11247" max="11247" width="15.5703125" style="5" customWidth="1"/>
    <col min="11248" max="11248" width="42.85546875" style="5" customWidth="1"/>
    <col min="11249" max="11249" width="26.140625" style="5" customWidth="1"/>
    <col min="11250" max="11250" width="14.140625" style="5" customWidth="1"/>
    <col min="11251" max="11251" width="10.7109375" style="5" customWidth="1"/>
    <col min="11252" max="11252" width="16.85546875" style="5" customWidth="1"/>
    <col min="11253" max="11253" width="10.7109375" style="5" customWidth="1"/>
    <col min="11254" max="11254" width="18.5703125" style="5" customWidth="1"/>
    <col min="11255" max="11255" width="18.7109375" style="5" customWidth="1"/>
    <col min="11256" max="11257" width="10.7109375" style="5" customWidth="1"/>
    <col min="11258" max="11258" width="22.140625" style="5" customWidth="1"/>
    <col min="11259" max="11260" width="10.7109375" style="5" customWidth="1"/>
    <col min="11261" max="11261" width="19" style="5" customWidth="1"/>
    <col min="11262" max="11262" width="18.28515625" style="5" customWidth="1"/>
    <col min="11263" max="11264" width="17.42578125" style="5" customWidth="1"/>
    <col min="11265" max="11265" width="4.28515625" style="5" customWidth="1"/>
    <col min="11266" max="11266" width="19.28515625" style="5" customWidth="1"/>
    <col min="11267" max="11267" width="22.85546875" style="5" customWidth="1"/>
    <col min="11268" max="11268" width="11.42578125" style="5"/>
    <col min="11269" max="11269" width="12.5703125" style="5" bestFit="1" customWidth="1"/>
    <col min="11270" max="11501" width="11.42578125" style="5"/>
    <col min="11502" max="11502" width="7.85546875" style="5" customWidth="1"/>
    <col min="11503" max="11503" width="15.5703125" style="5" customWidth="1"/>
    <col min="11504" max="11504" width="42.85546875" style="5" customWidth="1"/>
    <col min="11505" max="11505" width="26.140625" style="5" customWidth="1"/>
    <col min="11506" max="11506" width="14.140625" style="5" customWidth="1"/>
    <col min="11507" max="11507" width="10.7109375" style="5" customWidth="1"/>
    <col min="11508" max="11508" width="16.85546875" style="5" customWidth="1"/>
    <col min="11509" max="11509" width="10.7109375" style="5" customWidth="1"/>
    <col min="11510" max="11510" width="18.5703125" style="5" customWidth="1"/>
    <col min="11511" max="11511" width="18.7109375" style="5" customWidth="1"/>
    <col min="11512" max="11513" width="10.7109375" style="5" customWidth="1"/>
    <col min="11514" max="11514" width="22.140625" style="5" customWidth="1"/>
    <col min="11515" max="11516" width="10.7109375" style="5" customWidth="1"/>
    <col min="11517" max="11517" width="19" style="5" customWidth="1"/>
    <col min="11518" max="11518" width="18.28515625" style="5" customWidth="1"/>
    <col min="11519" max="11520" width="17.42578125" style="5" customWidth="1"/>
    <col min="11521" max="11521" width="4.28515625" style="5" customWidth="1"/>
    <col min="11522" max="11522" width="19.28515625" style="5" customWidth="1"/>
    <col min="11523" max="11523" width="22.85546875" style="5" customWidth="1"/>
    <col min="11524" max="11524" width="11.42578125" style="5"/>
    <col min="11525" max="11525" width="12.5703125" style="5" bestFit="1" customWidth="1"/>
    <col min="11526" max="11757" width="11.42578125" style="5"/>
    <col min="11758" max="11758" width="7.85546875" style="5" customWidth="1"/>
    <col min="11759" max="11759" width="15.5703125" style="5" customWidth="1"/>
    <col min="11760" max="11760" width="42.85546875" style="5" customWidth="1"/>
    <col min="11761" max="11761" width="26.140625" style="5" customWidth="1"/>
    <col min="11762" max="11762" width="14.140625" style="5" customWidth="1"/>
    <col min="11763" max="11763" width="10.7109375" style="5" customWidth="1"/>
    <col min="11764" max="11764" width="16.85546875" style="5" customWidth="1"/>
    <col min="11765" max="11765" width="10.7109375" style="5" customWidth="1"/>
    <col min="11766" max="11766" width="18.5703125" style="5" customWidth="1"/>
    <col min="11767" max="11767" width="18.7109375" style="5" customWidth="1"/>
    <col min="11768" max="11769" width="10.7109375" style="5" customWidth="1"/>
    <col min="11770" max="11770" width="22.140625" style="5" customWidth="1"/>
    <col min="11771" max="11772" width="10.7109375" style="5" customWidth="1"/>
    <col min="11773" max="11773" width="19" style="5" customWidth="1"/>
    <col min="11774" max="11774" width="18.28515625" style="5" customWidth="1"/>
    <col min="11775" max="11776" width="17.42578125" style="5" customWidth="1"/>
    <col min="11777" max="11777" width="4.28515625" style="5" customWidth="1"/>
    <col min="11778" max="11778" width="19.28515625" style="5" customWidth="1"/>
    <col min="11779" max="11779" width="22.85546875" style="5" customWidth="1"/>
    <col min="11780" max="11780" width="11.42578125" style="5"/>
    <col min="11781" max="11781" width="12.5703125" style="5" bestFit="1" customWidth="1"/>
    <col min="11782" max="12013" width="11.42578125" style="5"/>
    <col min="12014" max="12014" width="7.85546875" style="5" customWidth="1"/>
    <col min="12015" max="12015" width="15.5703125" style="5" customWidth="1"/>
    <col min="12016" max="12016" width="42.85546875" style="5" customWidth="1"/>
    <col min="12017" max="12017" width="26.140625" style="5" customWidth="1"/>
    <col min="12018" max="12018" width="14.140625" style="5" customWidth="1"/>
    <col min="12019" max="12019" width="10.7109375" style="5" customWidth="1"/>
    <col min="12020" max="12020" width="16.85546875" style="5" customWidth="1"/>
    <col min="12021" max="12021" width="10.7109375" style="5" customWidth="1"/>
    <col min="12022" max="12022" width="18.5703125" style="5" customWidth="1"/>
    <col min="12023" max="12023" width="18.7109375" style="5" customWidth="1"/>
    <col min="12024" max="12025" width="10.7109375" style="5" customWidth="1"/>
    <col min="12026" max="12026" width="22.140625" style="5" customWidth="1"/>
    <col min="12027" max="12028" width="10.7109375" style="5" customWidth="1"/>
    <col min="12029" max="12029" width="19" style="5" customWidth="1"/>
    <col min="12030" max="12030" width="18.28515625" style="5" customWidth="1"/>
    <col min="12031" max="12032" width="17.42578125" style="5" customWidth="1"/>
    <col min="12033" max="12033" width="4.28515625" style="5" customWidth="1"/>
    <col min="12034" max="12034" width="19.28515625" style="5" customWidth="1"/>
    <col min="12035" max="12035" width="22.85546875" style="5" customWidth="1"/>
    <col min="12036" max="12036" width="11.42578125" style="5"/>
    <col min="12037" max="12037" width="12.5703125" style="5" bestFit="1" customWidth="1"/>
    <col min="12038" max="12269" width="11.42578125" style="5"/>
    <col min="12270" max="12270" width="7.85546875" style="5" customWidth="1"/>
    <col min="12271" max="12271" width="15.5703125" style="5" customWidth="1"/>
    <col min="12272" max="12272" width="42.85546875" style="5" customWidth="1"/>
    <col min="12273" max="12273" width="26.140625" style="5" customWidth="1"/>
    <col min="12274" max="12274" width="14.140625" style="5" customWidth="1"/>
    <col min="12275" max="12275" width="10.7109375" style="5" customWidth="1"/>
    <col min="12276" max="12276" width="16.85546875" style="5" customWidth="1"/>
    <col min="12277" max="12277" width="10.7109375" style="5" customWidth="1"/>
    <col min="12278" max="12278" width="18.5703125" style="5" customWidth="1"/>
    <col min="12279" max="12279" width="18.7109375" style="5" customWidth="1"/>
    <col min="12280" max="12281" width="10.7109375" style="5" customWidth="1"/>
    <col min="12282" max="12282" width="22.140625" style="5" customWidth="1"/>
    <col min="12283" max="12284" width="10.7109375" style="5" customWidth="1"/>
    <col min="12285" max="12285" width="19" style="5" customWidth="1"/>
    <col min="12286" max="12286" width="18.28515625" style="5" customWidth="1"/>
    <col min="12287" max="12288" width="17.42578125" style="5" customWidth="1"/>
    <col min="12289" max="12289" width="4.28515625" style="5" customWidth="1"/>
    <col min="12290" max="12290" width="19.28515625" style="5" customWidth="1"/>
    <col min="12291" max="12291" width="22.85546875" style="5" customWidth="1"/>
    <col min="12292" max="12292" width="11.42578125" style="5"/>
    <col min="12293" max="12293" width="12.5703125" style="5" bestFit="1" customWidth="1"/>
    <col min="12294" max="12525" width="11.42578125" style="5"/>
    <col min="12526" max="12526" width="7.85546875" style="5" customWidth="1"/>
    <col min="12527" max="12527" width="15.5703125" style="5" customWidth="1"/>
    <col min="12528" max="12528" width="42.85546875" style="5" customWidth="1"/>
    <col min="12529" max="12529" width="26.140625" style="5" customWidth="1"/>
    <col min="12530" max="12530" width="14.140625" style="5" customWidth="1"/>
    <col min="12531" max="12531" width="10.7109375" style="5" customWidth="1"/>
    <col min="12532" max="12532" width="16.85546875" style="5" customWidth="1"/>
    <col min="12533" max="12533" width="10.7109375" style="5" customWidth="1"/>
    <col min="12534" max="12534" width="18.5703125" style="5" customWidth="1"/>
    <col min="12535" max="12535" width="18.7109375" style="5" customWidth="1"/>
    <col min="12536" max="12537" width="10.7109375" style="5" customWidth="1"/>
    <col min="12538" max="12538" width="22.140625" style="5" customWidth="1"/>
    <col min="12539" max="12540" width="10.7109375" style="5" customWidth="1"/>
    <col min="12541" max="12541" width="19" style="5" customWidth="1"/>
    <col min="12542" max="12542" width="18.28515625" style="5" customWidth="1"/>
    <col min="12543" max="12544" width="17.42578125" style="5" customWidth="1"/>
    <col min="12545" max="12545" width="4.28515625" style="5" customWidth="1"/>
    <col min="12546" max="12546" width="19.28515625" style="5" customWidth="1"/>
    <col min="12547" max="12547" width="22.85546875" style="5" customWidth="1"/>
    <col min="12548" max="12548" width="11.42578125" style="5"/>
    <col min="12549" max="12549" width="12.5703125" style="5" bestFit="1" customWidth="1"/>
    <col min="12550" max="12781" width="11.42578125" style="5"/>
    <col min="12782" max="12782" width="7.85546875" style="5" customWidth="1"/>
    <col min="12783" max="12783" width="15.5703125" style="5" customWidth="1"/>
    <col min="12784" max="12784" width="42.85546875" style="5" customWidth="1"/>
    <col min="12785" max="12785" width="26.140625" style="5" customWidth="1"/>
    <col min="12786" max="12786" width="14.140625" style="5" customWidth="1"/>
    <col min="12787" max="12787" width="10.7109375" style="5" customWidth="1"/>
    <col min="12788" max="12788" width="16.85546875" style="5" customWidth="1"/>
    <col min="12789" max="12789" width="10.7109375" style="5" customWidth="1"/>
    <col min="12790" max="12790" width="18.5703125" style="5" customWidth="1"/>
    <col min="12791" max="12791" width="18.7109375" style="5" customWidth="1"/>
    <col min="12792" max="12793" width="10.7109375" style="5" customWidth="1"/>
    <col min="12794" max="12794" width="22.140625" style="5" customWidth="1"/>
    <col min="12795" max="12796" width="10.7109375" style="5" customWidth="1"/>
    <col min="12797" max="12797" width="19" style="5" customWidth="1"/>
    <col min="12798" max="12798" width="18.28515625" style="5" customWidth="1"/>
    <col min="12799" max="12800" width="17.42578125" style="5" customWidth="1"/>
    <col min="12801" max="12801" width="4.28515625" style="5" customWidth="1"/>
    <col min="12802" max="12802" width="19.28515625" style="5" customWidth="1"/>
    <col min="12803" max="12803" width="22.85546875" style="5" customWidth="1"/>
    <col min="12804" max="12804" width="11.42578125" style="5"/>
    <col min="12805" max="12805" width="12.5703125" style="5" bestFit="1" customWidth="1"/>
    <col min="12806" max="13037" width="11.42578125" style="5"/>
    <col min="13038" max="13038" width="7.85546875" style="5" customWidth="1"/>
    <col min="13039" max="13039" width="15.5703125" style="5" customWidth="1"/>
    <col min="13040" max="13040" width="42.85546875" style="5" customWidth="1"/>
    <col min="13041" max="13041" width="26.140625" style="5" customWidth="1"/>
    <col min="13042" max="13042" width="14.140625" style="5" customWidth="1"/>
    <col min="13043" max="13043" width="10.7109375" style="5" customWidth="1"/>
    <col min="13044" max="13044" width="16.85546875" style="5" customWidth="1"/>
    <col min="13045" max="13045" width="10.7109375" style="5" customWidth="1"/>
    <col min="13046" max="13046" width="18.5703125" style="5" customWidth="1"/>
    <col min="13047" max="13047" width="18.7109375" style="5" customWidth="1"/>
    <col min="13048" max="13049" width="10.7109375" style="5" customWidth="1"/>
    <col min="13050" max="13050" width="22.140625" style="5" customWidth="1"/>
    <col min="13051" max="13052" width="10.7109375" style="5" customWidth="1"/>
    <col min="13053" max="13053" width="19" style="5" customWidth="1"/>
    <col min="13054" max="13054" width="18.28515625" style="5" customWidth="1"/>
    <col min="13055" max="13056" width="17.42578125" style="5" customWidth="1"/>
    <col min="13057" max="13057" width="4.28515625" style="5" customWidth="1"/>
    <col min="13058" max="13058" width="19.28515625" style="5" customWidth="1"/>
    <col min="13059" max="13059" width="22.85546875" style="5" customWidth="1"/>
    <col min="13060" max="13060" width="11.42578125" style="5"/>
    <col min="13061" max="13061" width="12.5703125" style="5" bestFit="1" customWidth="1"/>
    <col min="13062" max="13293" width="11.42578125" style="5"/>
    <col min="13294" max="13294" width="7.85546875" style="5" customWidth="1"/>
    <col min="13295" max="13295" width="15.5703125" style="5" customWidth="1"/>
    <col min="13296" max="13296" width="42.85546875" style="5" customWidth="1"/>
    <col min="13297" max="13297" width="26.140625" style="5" customWidth="1"/>
    <col min="13298" max="13298" width="14.140625" style="5" customWidth="1"/>
    <col min="13299" max="13299" width="10.7109375" style="5" customWidth="1"/>
    <col min="13300" max="13300" width="16.85546875" style="5" customWidth="1"/>
    <col min="13301" max="13301" width="10.7109375" style="5" customWidth="1"/>
    <col min="13302" max="13302" width="18.5703125" style="5" customWidth="1"/>
    <col min="13303" max="13303" width="18.7109375" style="5" customWidth="1"/>
    <col min="13304" max="13305" width="10.7109375" style="5" customWidth="1"/>
    <col min="13306" max="13306" width="22.140625" style="5" customWidth="1"/>
    <col min="13307" max="13308" width="10.7109375" style="5" customWidth="1"/>
    <col min="13309" max="13309" width="19" style="5" customWidth="1"/>
    <col min="13310" max="13310" width="18.28515625" style="5" customWidth="1"/>
    <col min="13311" max="13312" width="17.42578125" style="5" customWidth="1"/>
    <col min="13313" max="13313" width="4.28515625" style="5" customWidth="1"/>
    <col min="13314" max="13314" width="19.28515625" style="5" customWidth="1"/>
    <col min="13315" max="13315" width="22.85546875" style="5" customWidth="1"/>
    <col min="13316" max="13316" width="11.42578125" style="5"/>
    <col min="13317" max="13317" width="12.5703125" style="5" bestFit="1" customWidth="1"/>
    <col min="13318" max="13549" width="11.42578125" style="5"/>
    <col min="13550" max="13550" width="7.85546875" style="5" customWidth="1"/>
    <col min="13551" max="13551" width="15.5703125" style="5" customWidth="1"/>
    <col min="13552" max="13552" width="42.85546875" style="5" customWidth="1"/>
    <col min="13553" max="13553" width="26.140625" style="5" customWidth="1"/>
    <col min="13554" max="13554" width="14.140625" style="5" customWidth="1"/>
    <col min="13555" max="13555" width="10.7109375" style="5" customWidth="1"/>
    <col min="13556" max="13556" width="16.85546875" style="5" customWidth="1"/>
    <col min="13557" max="13557" width="10.7109375" style="5" customWidth="1"/>
    <col min="13558" max="13558" width="18.5703125" style="5" customWidth="1"/>
    <col min="13559" max="13559" width="18.7109375" style="5" customWidth="1"/>
    <col min="13560" max="13561" width="10.7109375" style="5" customWidth="1"/>
    <col min="13562" max="13562" width="22.140625" style="5" customWidth="1"/>
    <col min="13563" max="13564" width="10.7109375" style="5" customWidth="1"/>
    <col min="13565" max="13565" width="19" style="5" customWidth="1"/>
    <col min="13566" max="13566" width="18.28515625" style="5" customWidth="1"/>
    <col min="13567" max="13568" width="17.42578125" style="5" customWidth="1"/>
    <col min="13569" max="13569" width="4.28515625" style="5" customWidth="1"/>
    <col min="13570" max="13570" width="19.28515625" style="5" customWidth="1"/>
    <col min="13571" max="13571" width="22.85546875" style="5" customWidth="1"/>
    <col min="13572" max="13572" width="11.42578125" style="5"/>
    <col min="13573" max="13573" width="12.5703125" style="5" bestFit="1" customWidth="1"/>
    <col min="13574" max="13805" width="11.42578125" style="5"/>
    <col min="13806" max="13806" width="7.85546875" style="5" customWidth="1"/>
    <col min="13807" max="13807" width="15.5703125" style="5" customWidth="1"/>
    <col min="13808" max="13808" width="42.85546875" style="5" customWidth="1"/>
    <col min="13809" max="13809" width="26.140625" style="5" customWidth="1"/>
    <col min="13810" max="13810" width="14.140625" style="5" customWidth="1"/>
    <col min="13811" max="13811" width="10.7109375" style="5" customWidth="1"/>
    <col min="13812" max="13812" width="16.85546875" style="5" customWidth="1"/>
    <col min="13813" max="13813" width="10.7109375" style="5" customWidth="1"/>
    <col min="13814" max="13814" width="18.5703125" style="5" customWidth="1"/>
    <col min="13815" max="13815" width="18.7109375" style="5" customWidth="1"/>
    <col min="13816" max="13817" width="10.7109375" style="5" customWidth="1"/>
    <col min="13818" max="13818" width="22.140625" style="5" customWidth="1"/>
    <col min="13819" max="13820" width="10.7109375" style="5" customWidth="1"/>
    <col min="13821" max="13821" width="19" style="5" customWidth="1"/>
    <col min="13822" max="13822" width="18.28515625" style="5" customWidth="1"/>
    <col min="13823" max="13824" width="17.42578125" style="5" customWidth="1"/>
    <col min="13825" max="13825" width="4.28515625" style="5" customWidth="1"/>
    <col min="13826" max="13826" width="19.28515625" style="5" customWidth="1"/>
    <col min="13827" max="13827" width="22.85546875" style="5" customWidth="1"/>
    <col min="13828" max="13828" width="11.42578125" style="5"/>
    <col min="13829" max="13829" width="12.5703125" style="5" bestFit="1" customWidth="1"/>
    <col min="13830" max="14061" width="11.42578125" style="5"/>
    <col min="14062" max="14062" width="7.85546875" style="5" customWidth="1"/>
    <col min="14063" max="14063" width="15.5703125" style="5" customWidth="1"/>
    <col min="14064" max="14064" width="42.85546875" style="5" customWidth="1"/>
    <col min="14065" max="14065" width="26.140625" style="5" customWidth="1"/>
    <col min="14066" max="14066" width="14.140625" style="5" customWidth="1"/>
    <col min="14067" max="14067" width="10.7109375" style="5" customWidth="1"/>
    <col min="14068" max="14068" width="16.85546875" style="5" customWidth="1"/>
    <col min="14069" max="14069" width="10.7109375" style="5" customWidth="1"/>
    <col min="14070" max="14070" width="18.5703125" style="5" customWidth="1"/>
    <col min="14071" max="14071" width="18.7109375" style="5" customWidth="1"/>
    <col min="14072" max="14073" width="10.7109375" style="5" customWidth="1"/>
    <col min="14074" max="14074" width="22.140625" style="5" customWidth="1"/>
    <col min="14075" max="14076" width="10.7109375" style="5" customWidth="1"/>
    <col min="14077" max="14077" width="19" style="5" customWidth="1"/>
    <col min="14078" max="14078" width="18.28515625" style="5" customWidth="1"/>
    <col min="14079" max="14080" width="17.42578125" style="5" customWidth="1"/>
    <col min="14081" max="14081" width="4.28515625" style="5" customWidth="1"/>
    <col min="14082" max="14082" width="19.28515625" style="5" customWidth="1"/>
    <col min="14083" max="14083" width="22.85546875" style="5" customWidth="1"/>
    <col min="14084" max="14084" width="11.42578125" style="5"/>
    <col min="14085" max="14085" width="12.5703125" style="5" bestFit="1" customWidth="1"/>
    <col min="14086" max="14317" width="11.42578125" style="5"/>
    <col min="14318" max="14318" width="7.85546875" style="5" customWidth="1"/>
    <col min="14319" max="14319" width="15.5703125" style="5" customWidth="1"/>
    <col min="14320" max="14320" width="42.85546875" style="5" customWidth="1"/>
    <col min="14321" max="14321" width="26.140625" style="5" customWidth="1"/>
    <col min="14322" max="14322" width="14.140625" style="5" customWidth="1"/>
    <col min="14323" max="14323" width="10.7109375" style="5" customWidth="1"/>
    <col min="14324" max="14324" width="16.85546875" style="5" customWidth="1"/>
    <col min="14325" max="14325" width="10.7109375" style="5" customWidth="1"/>
    <col min="14326" max="14326" width="18.5703125" style="5" customWidth="1"/>
    <col min="14327" max="14327" width="18.7109375" style="5" customWidth="1"/>
    <col min="14328" max="14329" width="10.7109375" style="5" customWidth="1"/>
    <col min="14330" max="14330" width="22.140625" style="5" customWidth="1"/>
    <col min="14331" max="14332" width="10.7109375" style="5" customWidth="1"/>
    <col min="14333" max="14333" width="19" style="5" customWidth="1"/>
    <col min="14334" max="14334" width="18.28515625" style="5" customWidth="1"/>
    <col min="14335" max="14336" width="17.42578125" style="5" customWidth="1"/>
    <col min="14337" max="14337" width="4.28515625" style="5" customWidth="1"/>
    <col min="14338" max="14338" width="19.28515625" style="5" customWidth="1"/>
    <col min="14339" max="14339" width="22.85546875" style="5" customWidth="1"/>
    <col min="14340" max="14340" width="11.42578125" style="5"/>
    <col min="14341" max="14341" width="12.5703125" style="5" bestFit="1" customWidth="1"/>
    <col min="14342" max="14573" width="11.42578125" style="5"/>
    <col min="14574" max="14574" width="7.85546875" style="5" customWidth="1"/>
    <col min="14575" max="14575" width="15.5703125" style="5" customWidth="1"/>
    <col min="14576" max="14576" width="42.85546875" style="5" customWidth="1"/>
    <col min="14577" max="14577" width="26.140625" style="5" customWidth="1"/>
    <col min="14578" max="14578" width="14.140625" style="5" customWidth="1"/>
    <col min="14579" max="14579" width="10.7109375" style="5" customWidth="1"/>
    <col min="14580" max="14580" width="16.85546875" style="5" customWidth="1"/>
    <col min="14581" max="14581" width="10.7109375" style="5" customWidth="1"/>
    <col min="14582" max="14582" width="18.5703125" style="5" customWidth="1"/>
    <col min="14583" max="14583" width="18.7109375" style="5" customWidth="1"/>
    <col min="14584" max="14585" width="10.7109375" style="5" customWidth="1"/>
    <col min="14586" max="14586" width="22.140625" style="5" customWidth="1"/>
    <col min="14587" max="14588" width="10.7109375" style="5" customWidth="1"/>
    <col min="14589" max="14589" width="19" style="5" customWidth="1"/>
    <col min="14590" max="14590" width="18.28515625" style="5" customWidth="1"/>
    <col min="14591" max="14592" width="17.42578125" style="5" customWidth="1"/>
    <col min="14593" max="14593" width="4.28515625" style="5" customWidth="1"/>
    <col min="14594" max="14594" width="19.28515625" style="5" customWidth="1"/>
    <col min="14595" max="14595" width="22.85546875" style="5" customWidth="1"/>
    <col min="14596" max="14596" width="11.42578125" style="5"/>
    <col min="14597" max="14597" width="12.5703125" style="5" bestFit="1" customWidth="1"/>
    <col min="14598" max="14829" width="11.42578125" style="5"/>
    <col min="14830" max="14830" width="7.85546875" style="5" customWidth="1"/>
    <col min="14831" max="14831" width="15.5703125" style="5" customWidth="1"/>
    <col min="14832" max="14832" width="42.85546875" style="5" customWidth="1"/>
    <col min="14833" max="14833" width="26.140625" style="5" customWidth="1"/>
    <col min="14834" max="14834" width="14.140625" style="5" customWidth="1"/>
    <col min="14835" max="14835" width="10.7109375" style="5" customWidth="1"/>
    <col min="14836" max="14836" width="16.85546875" style="5" customWidth="1"/>
    <col min="14837" max="14837" width="10.7109375" style="5" customWidth="1"/>
    <col min="14838" max="14838" width="18.5703125" style="5" customWidth="1"/>
    <col min="14839" max="14839" width="18.7109375" style="5" customWidth="1"/>
    <col min="14840" max="14841" width="10.7109375" style="5" customWidth="1"/>
    <col min="14842" max="14842" width="22.140625" style="5" customWidth="1"/>
    <col min="14843" max="14844" width="10.7109375" style="5" customWidth="1"/>
    <col min="14845" max="14845" width="19" style="5" customWidth="1"/>
    <col min="14846" max="14846" width="18.28515625" style="5" customWidth="1"/>
    <col min="14847" max="14848" width="17.42578125" style="5" customWidth="1"/>
    <col min="14849" max="14849" width="4.28515625" style="5" customWidth="1"/>
    <col min="14850" max="14850" width="19.28515625" style="5" customWidth="1"/>
    <col min="14851" max="14851" width="22.85546875" style="5" customWidth="1"/>
    <col min="14852" max="14852" width="11.42578125" style="5"/>
    <col min="14853" max="14853" width="12.5703125" style="5" bestFit="1" customWidth="1"/>
    <col min="14854" max="15085" width="11.42578125" style="5"/>
    <col min="15086" max="15086" width="7.85546875" style="5" customWidth="1"/>
    <col min="15087" max="15087" width="15.5703125" style="5" customWidth="1"/>
    <col min="15088" max="15088" width="42.85546875" style="5" customWidth="1"/>
    <col min="15089" max="15089" width="26.140625" style="5" customWidth="1"/>
    <col min="15090" max="15090" width="14.140625" style="5" customWidth="1"/>
    <col min="15091" max="15091" width="10.7109375" style="5" customWidth="1"/>
    <col min="15092" max="15092" width="16.85546875" style="5" customWidth="1"/>
    <col min="15093" max="15093" width="10.7109375" style="5" customWidth="1"/>
    <col min="15094" max="15094" width="18.5703125" style="5" customWidth="1"/>
    <col min="15095" max="15095" width="18.7109375" style="5" customWidth="1"/>
    <col min="15096" max="15097" width="10.7109375" style="5" customWidth="1"/>
    <col min="15098" max="15098" width="22.140625" style="5" customWidth="1"/>
    <col min="15099" max="15100" width="10.7109375" style="5" customWidth="1"/>
    <col min="15101" max="15101" width="19" style="5" customWidth="1"/>
    <col min="15102" max="15102" width="18.28515625" style="5" customWidth="1"/>
    <col min="15103" max="15104" width="17.42578125" style="5" customWidth="1"/>
    <col min="15105" max="15105" width="4.28515625" style="5" customWidth="1"/>
    <col min="15106" max="15106" width="19.28515625" style="5" customWidth="1"/>
    <col min="15107" max="15107" width="22.85546875" style="5" customWidth="1"/>
    <col min="15108" max="15108" width="11.42578125" style="5"/>
    <col min="15109" max="15109" width="12.5703125" style="5" bestFit="1" customWidth="1"/>
    <col min="15110" max="15341" width="11.42578125" style="5"/>
    <col min="15342" max="15342" width="7.85546875" style="5" customWidth="1"/>
    <col min="15343" max="15343" width="15.5703125" style="5" customWidth="1"/>
    <col min="15344" max="15344" width="42.85546875" style="5" customWidth="1"/>
    <col min="15345" max="15345" width="26.140625" style="5" customWidth="1"/>
    <col min="15346" max="15346" width="14.140625" style="5" customWidth="1"/>
    <col min="15347" max="15347" width="10.7109375" style="5" customWidth="1"/>
    <col min="15348" max="15348" width="16.85546875" style="5" customWidth="1"/>
    <col min="15349" max="15349" width="10.7109375" style="5" customWidth="1"/>
    <col min="15350" max="15350" width="18.5703125" style="5" customWidth="1"/>
    <col min="15351" max="15351" width="18.7109375" style="5" customWidth="1"/>
    <col min="15352" max="15353" width="10.7109375" style="5" customWidth="1"/>
    <col min="15354" max="15354" width="22.140625" style="5" customWidth="1"/>
    <col min="15355" max="15356" width="10.7109375" style="5" customWidth="1"/>
    <col min="15357" max="15357" width="19" style="5" customWidth="1"/>
    <col min="15358" max="15358" width="18.28515625" style="5" customWidth="1"/>
    <col min="15359" max="15360" width="17.42578125" style="5" customWidth="1"/>
    <col min="15361" max="15361" width="4.28515625" style="5" customWidth="1"/>
    <col min="15362" max="15362" width="19.28515625" style="5" customWidth="1"/>
    <col min="15363" max="15363" width="22.85546875" style="5" customWidth="1"/>
    <col min="15364" max="15364" width="11.42578125" style="5"/>
    <col min="15365" max="15365" width="12.5703125" style="5" bestFit="1" customWidth="1"/>
    <col min="15366" max="15597" width="11.42578125" style="5"/>
    <col min="15598" max="15598" width="7.85546875" style="5" customWidth="1"/>
    <col min="15599" max="15599" width="15.5703125" style="5" customWidth="1"/>
    <col min="15600" max="15600" width="42.85546875" style="5" customWidth="1"/>
    <col min="15601" max="15601" width="26.140625" style="5" customWidth="1"/>
    <col min="15602" max="15602" width="14.140625" style="5" customWidth="1"/>
    <col min="15603" max="15603" width="10.7109375" style="5" customWidth="1"/>
    <col min="15604" max="15604" width="16.85546875" style="5" customWidth="1"/>
    <col min="15605" max="15605" width="10.7109375" style="5" customWidth="1"/>
    <col min="15606" max="15606" width="18.5703125" style="5" customWidth="1"/>
    <col min="15607" max="15607" width="18.7109375" style="5" customWidth="1"/>
    <col min="15608" max="15609" width="10.7109375" style="5" customWidth="1"/>
    <col min="15610" max="15610" width="22.140625" style="5" customWidth="1"/>
    <col min="15611" max="15612" width="10.7109375" style="5" customWidth="1"/>
    <col min="15613" max="15613" width="19" style="5" customWidth="1"/>
    <col min="15614" max="15614" width="18.28515625" style="5" customWidth="1"/>
    <col min="15615" max="15616" width="17.42578125" style="5" customWidth="1"/>
    <col min="15617" max="15617" width="4.28515625" style="5" customWidth="1"/>
    <col min="15618" max="15618" width="19.28515625" style="5" customWidth="1"/>
    <col min="15619" max="15619" width="22.85546875" style="5" customWidth="1"/>
    <col min="15620" max="15620" width="11.42578125" style="5"/>
    <col min="15621" max="15621" width="12.5703125" style="5" bestFit="1" customWidth="1"/>
    <col min="15622" max="15853" width="11.42578125" style="5"/>
    <col min="15854" max="15854" width="7.85546875" style="5" customWidth="1"/>
    <col min="15855" max="15855" width="15.5703125" style="5" customWidth="1"/>
    <col min="15856" max="15856" width="42.85546875" style="5" customWidth="1"/>
    <col min="15857" max="15857" width="26.140625" style="5" customWidth="1"/>
    <col min="15858" max="15858" width="14.140625" style="5" customWidth="1"/>
    <col min="15859" max="15859" width="10.7109375" style="5" customWidth="1"/>
    <col min="15860" max="15860" width="16.85546875" style="5" customWidth="1"/>
    <col min="15861" max="15861" width="10.7109375" style="5" customWidth="1"/>
    <col min="15862" max="15862" width="18.5703125" style="5" customWidth="1"/>
    <col min="15863" max="15863" width="18.7109375" style="5" customWidth="1"/>
    <col min="15864" max="15865" width="10.7109375" style="5" customWidth="1"/>
    <col min="15866" max="15866" width="22.140625" style="5" customWidth="1"/>
    <col min="15867" max="15868" width="10.7109375" style="5" customWidth="1"/>
    <col min="15869" max="15869" width="19" style="5" customWidth="1"/>
    <col min="15870" max="15870" width="18.28515625" style="5" customWidth="1"/>
    <col min="15871" max="15872" width="17.42578125" style="5" customWidth="1"/>
    <col min="15873" max="15873" width="4.28515625" style="5" customWidth="1"/>
    <col min="15874" max="15874" width="19.28515625" style="5" customWidth="1"/>
    <col min="15875" max="15875" width="22.85546875" style="5" customWidth="1"/>
    <col min="15876" max="15876" width="11.42578125" style="5"/>
    <col min="15877" max="15877" width="12.5703125" style="5" bestFit="1" customWidth="1"/>
    <col min="15878" max="16109" width="11.42578125" style="5"/>
    <col min="16110" max="16110" width="7.85546875" style="5" customWidth="1"/>
    <col min="16111" max="16111" width="15.5703125" style="5" customWidth="1"/>
    <col min="16112" max="16112" width="42.85546875" style="5" customWidth="1"/>
    <col min="16113" max="16113" width="26.140625" style="5" customWidth="1"/>
    <col min="16114" max="16114" width="14.140625" style="5" customWidth="1"/>
    <col min="16115" max="16115" width="10.7109375" style="5" customWidth="1"/>
    <col min="16116" max="16116" width="16.85546875" style="5" customWidth="1"/>
    <col min="16117" max="16117" width="10.7109375" style="5" customWidth="1"/>
    <col min="16118" max="16118" width="18.5703125" style="5" customWidth="1"/>
    <col min="16119" max="16119" width="18.7109375" style="5" customWidth="1"/>
    <col min="16120" max="16121" width="10.7109375" style="5" customWidth="1"/>
    <col min="16122" max="16122" width="22.140625" style="5" customWidth="1"/>
    <col min="16123" max="16124" width="10.7109375" style="5" customWidth="1"/>
    <col min="16125" max="16125" width="19" style="5" customWidth="1"/>
    <col min="16126" max="16126" width="18.28515625" style="5" customWidth="1"/>
    <col min="16127" max="16128" width="17.42578125" style="5" customWidth="1"/>
    <col min="16129" max="16129" width="4.28515625" style="5" customWidth="1"/>
    <col min="16130" max="16130" width="19.28515625" style="5" customWidth="1"/>
    <col min="16131" max="16131" width="22.85546875" style="5" customWidth="1"/>
    <col min="16132" max="16132" width="11.42578125" style="5"/>
    <col min="16133" max="16133" width="12.5703125" style="5" bestFit="1" customWidth="1"/>
    <col min="16134" max="16384" width="11.42578125" style="5"/>
  </cols>
  <sheetData>
    <row r="1" spans="1:19" ht="18" x14ac:dyDescent="0.25">
      <c r="A1" s="1" t="s">
        <v>0</v>
      </c>
      <c r="B1" s="2"/>
      <c r="C1" s="3"/>
      <c r="D1" s="4"/>
      <c r="E1" s="4"/>
      <c r="F1" s="4"/>
      <c r="G1" s="4"/>
      <c r="H1" s="4"/>
      <c r="I1" s="4"/>
      <c r="J1" s="4"/>
      <c r="K1" s="4"/>
      <c r="L1" s="4"/>
      <c r="M1" s="4"/>
      <c r="N1" s="4"/>
      <c r="O1" s="4"/>
      <c r="P1" s="4"/>
      <c r="Q1" s="4"/>
      <c r="R1" s="4"/>
      <c r="S1" s="4"/>
    </row>
    <row r="2" spans="1:19" ht="27.75" x14ac:dyDescent="0.4">
      <c r="A2" s="1" t="s">
        <v>1</v>
      </c>
      <c r="B2" s="2"/>
      <c r="C2" s="3"/>
      <c r="D2" s="4"/>
      <c r="E2" s="139" t="s">
        <v>2</v>
      </c>
      <c r="F2" s="139"/>
      <c r="G2" s="139"/>
      <c r="H2" s="139"/>
      <c r="I2" s="139"/>
      <c r="J2" s="139"/>
      <c r="K2" s="139"/>
      <c r="L2" s="31"/>
      <c r="M2" s="31"/>
      <c r="N2" s="4"/>
      <c r="O2" s="4"/>
      <c r="P2" s="4"/>
      <c r="Q2" s="4"/>
      <c r="R2" s="4"/>
      <c r="S2" s="4"/>
    </row>
    <row r="3" spans="1:19" x14ac:dyDescent="0.25">
      <c r="A3" s="4"/>
      <c r="B3" s="4"/>
      <c r="C3" s="4"/>
      <c r="D3" s="4"/>
      <c r="E3" s="4"/>
      <c r="F3" s="4"/>
      <c r="G3" s="4"/>
      <c r="H3" s="4"/>
      <c r="I3" s="4"/>
      <c r="J3" s="4"/>
      <c r="K3" s="4"/>
      <c r="L3" s="4"/>
      <c r="M3" s="4"/>
      <c r="N3" s="4"/>
      <c r="O3" s="4"/>
      <c r="P3" s="4"/>
      <c r="Q3" s="4"/>
      <c r="R3" s="4"/>
      <c r="S3" s="4"/>
    </row>
    <row r="4" spans="1:19" ht="31.5" x14ac:dyDescent="0.5">
      <c r="A4" s="6"/>
      <c r="B4" s="7"/>
      <c r="C4" s="4"/>
      <c r="D4" s="4"/>
      <c r="E4" s="141"/>
      <c r="F4" s="141"/>
      <c r="G4" s="141"/>
      <c r="H4" s="141"/>
      <c r="I4" s="141"/>
      <c r="J4" s="141"/>
      <c r="K4" s="141"/>
      <c r="L4" s="141"/>
      <c r="M4" s="141"/>
      <c r="N4" s="15"/>
      <c r="O4" s="4"/>
      <c r="P4" s="4"/>
      <c r="Q4" s="4"/>
      <c r="R4" s="4"/>
      <c r="S4" s="4"/>
    </row>
    <row r="5" spans="1:19" ht="27.75" x14ac:dyDescent="0.4">
      <c r="A5" s="4"/>
      <c r="B5" s="4"/>
      <c r="C5" s="4"/>
      <c r="E5" s="140" t="s">
        <v>81</v>
      </c>
      <c r="F5" s="140"/>
      <c r="G5" s="140"/>
      <c r="H5" s="140"/>
      <c r="I5" s="140"/>
      <c r="J5" s="140"/>
      <c r="K5" s="140"/>
      <c r="L5" s="30"/>
      <c r="M5" s="30"/>
      <c r="N5" s="30"/>
      <c r="O5" s="4"/>
      <c r="P5" s="4"/>
      <c r="Q5" s="4"/>
      <c r="R5" s="4"/>
      <c r="S5" s="4"/>
    </row>
    <row r="6" spans="1:19" x14ac:dyDescent="0.25">
      <c r="A6" s="4"/>
      <c r="B6" s="4"/>
      <c r="C6" s="4"/>
      <c r="D6" s="4"/>
      <c r="E6" s="4"/>
      <c r="F6" s="4"/>
      <c r="G6" s="4"/>
      <c r="H6" s="4"/>
      <c r="I6" s="4"/>
      <c r="J6" s="4"/>
      <c r="K6" s="4"/>
      <c r="L6" s="4"/>
      <c r="M6" s="4"/>
      <c r="N6" s="4"/>
      <c r="O6" s="4"/>
      <c r="P6" s="4"/>
      <c r="Q6" s="4"/>
      <c r="R6" s="4"/>
      <c r="S6" s="4"/>
    </row>
    <row r="7" spans="1:19" ht="21" thickBot="1" x14ac:dyDescent="0.35">
      <c r="A7" s="4"/>
      <c r="B7" s="4"/>
      <c r="C7" s="6" t="s">
        <v>3</v>
      </c>
      <c r="D7" s="8" t="s">
        <v>82</v>
      </c>
      <c r="E7" s="4"/>
      <c r="F7" s="4"/>
      <c r="G7" s="4"/>
      <c r="H7" s="4"/>
      <c r="I7" s="4"/>
      <c r="J7" s="4"/>
      <c r="K7" s="4"/>
      <c r="L7" s="4"/>
      <c r="M7" s="4"/>
      <c r="N7" s="4"/>
      <c r="O7" s="4"/>
      <c r="P7" s="4"/>
      <c r="Q7" s="4"/>
      <c r="R7" s="4"/>
      <c r="S7" s="4"/>
    </row>
    <row r="8" spans="1:19" x14ac:dyDescent="0.25">
      <c r="A8" s="4"/>
      <c r="B8" s="4"/>
      <c r="C8" s="7"/>
      <c r="D8" s="9"/>
      <c r="E8" s="4"/>
      <c r="F8" s="4"/>
      <c r="G8" s="4"/>
      <c r="H8" s="4"/>
      <c r="I8" s="4"/>
      <c r="J8" s="4"/>
      <c r="K8" s="4"/>
      <c r="L8" s="4"/>
      <c r="M8" s="125"/>
      <c r="N8" s="125"/>
      <c r="O8" s="125"/>
      <c r="P8" s="125"/>
      <c r="Q8" s="125"/>
      <c r="R8" s="125"/>
      <c r="S8" s="125"/>
    </row>
    <row r="9" spans="1:19" ht="28.5" customHeight="1" thickBot="1" x14ac:dyDescent="0.5">
      <c r="A9" s="4"/>
      <c r="B9" s="4"/>
      <c r="C9" s="6" t="s">
        <v>4</v>
      </c>
      <c r="D9" s="126" t="s">
        <v>83</v>
      </c>
      <c r="E9" s="127"/>
      <c r="F9" s="127"/>
      <c r="G9" s="127"/>
      <c r="H9" s="127"/>
      <c r="I9" s="127"/>
      <c r="J9" s="127"/>
      <c r="K9" s="4"/>
      <c r="L9" s="4"/>
      <c r="M9" s="10"/>
      <c r="N9" s="10"/>
      <c r="O9" s="10"/>
      <c r="P9" s="10"/>
      <c r="Q9" s="10"/>
      <c r="R9" s="10"/>
      <c r="S9" s="10"/>
    </row>
    <row r="10" spans="1:19" x14ac:dyDescent="0.25">
      <c r="A10" s="4"/>
      <c r="B10" s="7"/>
      <c r="C10" s="4"/>
      <c r="D10" s="4"/>
      <c r="E10" s="4"/>
      <c r="F10" s="4"/>
      <c r="G10" s="4"/>
      <c r="H10" s="4"/>
      <c r="I10" s="4"/>
      <c r="J10" s="4"/>
      <c r="K10" s="4"/>
      <c r="L10" s="4"/>
      <c r="M10" s="4"/>
      <c r="N10" s="4"/>
      <c r="O10" s="4"/>
      <c r="P10" s="4"/>
      <c r="Q10" s="4"/>
      <c r="R10" s="4"/>
      <c r="S10" s="4"/>
    </row>
    <row r="11" spans="1:19" s="28" customFormat="1" ht="37.5" customHeight="1" x14ac:dyDescent="0.35">
      <c r="A11" s="24"/>
      <c r="B11" s="25" t="s">
        <v>28</v>
      </c>
      <c r="C11" s="26" t="s">
        <v>29</v>
      </c>
      <c r="D11" s="27"/>
      <c r="E11" s="27"/>
      <c r="F11" s="27"/>
      <c r="G11" s="27"/>
      <c r="H11" s="27"/>
      <c r="I11" s="27"/>
      <c r="J11" s="27"/>
      <c r="K11" s="27"/>
      <c r="L11" s="27"/>
      <c r="M11" s="27"/>
      <c r="N11" s="131"/>
      <c r="O11" s="125"/>
      <c r="P11" s="125"/>
      <c r="Q11" s="128"/>
      <c r="R11" s="129"/>
      <c r="S11" s="129"/>
    </row>
    <row r="12" spans="1:19" ht="30" customHeight="1" x14ac:dyDescent="0.25">
      <c r="A12" s="11"/>
      <c r="B12" s="12"/>
      <c r="C12" s="12"/>
      <c r="D12" s="4"/>
      <c r="E12" s="4"/>
      <c r="F12" s="4"/>
      <c r="G12" s="4"/>
      <c r="H12" s="4"/>
      <c r="I12" s="4"/>
      <c r="J12" s="4"/>
      <c r="K12" s="4"/>
      <c r="L12" s="4"/>
      <c r="M12" s="4"/>
      <c r="N12" s="125"/>
      <c r="O12" s="125"/>
      <c r="P12" s="125"/>
      <c r="Q12" s="129"/>
      <c r="R12" s="129"/>
      <c r="S12" s="129"/>
    </row>
    <row r="13" spans="1:19" ht="15" customHeight="1" thickBot="1" x14ac:dyDescent="0.3">
      <c r="A13" s="4"/>
      <c r="B13" s="4"/>
      <c r="C13" s="4"/>
      <c r="D13" s="4"/>
      <c r="E13" s="4"/>
      <c r="F13" s="4"/>
      <c r="G13" s="4"/>
      <c r="H13" s="4"/>
      <c r="I13" s="4"/>
      <c r="J13" s="4"/>
      <c r="K13" s="4"/>
      <c r="L13" s="4"/>
      <c r="M13" s="4"/>
      <c r="N13" s="132"/>
      <c r="O13" s="132"/>
      <c r="P13" s="132"/>
      <c r="Q13" s="130"/>
      <c r="R13" s="130"/>
      <c r="S13" s="130"/>
    </row>
    <row r="14" spans="1:19" ht="30" customHeight="1" x14ac:dyDescent="0.5">
      <c r="A14" s="55" t="s">
        <v>5</v>
      </c>
      <c r="B14" s="58" t="s">
        <v>6</v>
      </c>
      <c r="C14" s="59"/>
      <c r="D14" s="64" t="s">
        <v>7</v>
      </c>
      <c r="E14" s="64"/>
      <c r="F14" s="64" t="s">
        <v>8</v>
      </c>
      <c r="G14" s="64"/>
      <c r="H14" s="64"/>
      <c r="I14" s="64"/>
      <c r="J14" s="65" t="s">
        <v>9</v>
      </c>
      <c r="K14" s="66"/>
      <c r="L14" s="66"/>
      <c r="M14" s="66"/>
      <c r="N14" s="66"/>
      <c r="O14" s="66"/>
      <c r="P14" s="66"/>
      <c r="Q14" s="66"/>
      <c r="R14" s="66"/>
      <c r="S14" s="67"/>
    </row>
    <row r="15" spans="1:19" ht="30" customHeight="1" x14ac:dyDescent="0.5">
      <c r="A15" s="56"/>
      <c r="B15" s="60"/>
      <c r="C15" s="61"/>
      <c r="D15" s="32" t="s">
        <v>10</v>
      </c>
      <c r="E15" s="32" t="s">
        <v>11</v>
      </c>
      <c r="F15" s="74" t="s">
        <v>12</v>
      </c>
      <c r="G15" s="74"/>
      <c r="H15" s="74" t="s">
        <v>13</v>
      </c>
      <c r="I15" s="74"/>
      <c r="J15" s="68"/>
      <c r="K15" s="69"/>
      <c r="L15" s="69"/>
      <c r="M15" s="69"/>
      <c r="N15" s="69"/>
      <c r="O15" s="69"/>
      <c r="P15" s="69"/>
      <c r="Q15" s="69"/>
      <c r="R15" s="69"/>
      <c r="S15" s="70"/>
    </row>
    <row r="16" spans="1:19" ht="30" customHeight="1" x14ac:dyDescent="0.25">
      <c r="A16" s="57"/>
      <c r="B16" s="62"/>
      <c r="C16" s="63"/>
      <c r="D16" s="33" t="s">
        <v>14</v>
      </c>
      <c r="E16" s="33" t="s">
        <v>15</v>
      </c>
      <c r="F16" s="75" t="s">
        <v>16</v>
      </c>
      <c r="G16" s="75"/>
      <c r="H16" s="75" t="s">
        <v>17</v>
      </c>
      <c r="I16" s="75"/>
      <c r="J16" s="71"/>
      <c r="K16" s="72"/>
      <c r="L16" s="72"/>
      <c r="M16" s="72"/>
      <c r="N16" s="72"/>
      <c r="O16" s="72"/>
      <c r="P16" s="72"/>
      <c r="Q16" s="72"/>
      <c r="R16" s="72"/>
      <c r="S16" s="73"/>
    </row>
    <row r="17" spans="1:19" ht="36" customHeight="1" x14ac:dyDescent="0.25">
      <c r="A17" s="133">
        <v>1</v>
      </c>
      <c r="B17" s="93" t="s">
        <v>18</v>
      </c>
      <c r="C17" s="96" t="s">
        <v>69</v>
      </c>
      <c r="D17" s="112">
        <f>IF(D22=0,0,ROUND(D20/D22*100,1))</f>
        <v>40.6</v>
      </c>
      <c r="E17" s="112">
        <f>IF(E22=0,0,ROUND(E20/E22*100,1))</f>
        <v>32</v>
      </c>
      <c r="F17" s="84">
        <f>E17-D17</f>
        <v>-8.6000000000000014</v>
      </c>
      <c r="G17" s="85"/>
      <c r="H17" s="84">
        <f>IF(D17=0,0,ROUND(E17/D17*100,1))</f>
        <v>78.8</v>
      </c>
      <c r="I17" s="85"/>
      <c r="J17" s="42" t="s">
        <v>72</v>
      </c>
      <c r="K17" s="43"/>
      <c r="L17" s="43"/>
      <c r="M17" s="43"/>
      <c r="N17" s="43"/>
      <c r="O17" s="43"/>
      <c r="P17" s="43"/>
      <c r="Q17" s="43"/>
      <c r="R17" s="43"/>
      <c r="S17" s="44"/>
    </row>
    <row r="18" spans="1:19" ht="156.75" customHeight="1" x14ac:dyDescent="0.25">
      <c r="A18" s="134"/>
      <c r="B18" s="94"/>
      <c r="C18" s="97"/>
      <c r="D18" s="113"/>
      <c r="E18" s="113"/>
      <c r="F18" s="115"/>
      <c r="G18" s="116"/>
      <c r="H18" s="115"/>
      <c r="I18" s="116"/>
      <c r="J18" s="51" t="str">
        <f>"El indicador al final del período de evaluación registró un alcanzado del "&amp;E17&amp;" por ciento en comparación con la meta programada del "&amp;D17&amp;" por ciento, representa un cumplimiento de la meta del "&amp;H17&amp;" por ciento, colocando el indicador en un semáforo de color "&amp;IF(AND(D17=0,H17=0),"",IF(AND(H17&gt;=95,H17&lt;=105,H20&gt;=95,H20&lt;=105,H22&gt;=95,H22&lt;=105),"VERDE:SE LOGRÓ LA META",IF(AND(H17&gt;=95,H17&lt;=105,H20&lt;95),"VERDE:AUNQUE EL INDICADOR ES VERDE, HAY VARIACIÓN EN VARIABLES",IF(AND(H17&gt;=95,H17&lt;=105,H20&gt;105),"VERDE:AUNQUE EL INDICADOR ES VERDE, HAY VARIACIÓN EN VARIABLES",IF(AND(H17&gt;=95,H17&lt;=105,H22&lt;95),"VERDE:AUNQUE EL INDICADOR ES VERDE, HAY VARIACIÓN EN VARIABLES",IF(AND(H17&gt;=95,H17&lt;=105,H22&gt;105),"VERDE:AUNQUE EL INDICADOR ES VERDE, HAY VARIACIÓN EN VARIABLES",IF(OR(AND(H17&gt;=90,H17&lt;95),AND(H17&gt;105,H17&lt;=110)),"AMARILLO",IF(OR(H17&lt;90,H17&gt;110),"ROJO",IF(AND(D17&lt;&gt;0,E17=0),"ROJO","")))))))))&amp;". 
"&amp;IF(AND(D17=0,E17=0),"NO",IF(OR(H17&lt;95,H17&gt;105),"SI","NO"))&amp;" hubo variación en el indicador y "&amp;IF(AND(D20=0,D22=0,H20=0,H22=0),"NO",IF(OR(H20&lt;95,H20&gt;105,H22&lt;95,H22&gt;105),"SI","NO"))&amp;" hubo variación en variables."</f>
        <v>El indicador al final del período de evaluación registró un alcanzado del 32 por ciento en comparación con la meta programada del 40.6 por ciento, representa un cumplimiento de la meta del 78.8 por ciento, colocando el indicador en un semáforo de color ROJO. 
SI hubo variación en el indicador y SI hubo variación en variables.</v>
      </c>
      <c r="K18" s="52"/>
      <c r="L18" s="52"/>
      <c r="M18" s="52"/>
      <c r="N18" s="52"/>
      <c r="O18" s="52"/>
      <c r="P18" s="52"/>
      <c r="Q18" s="52"/>
      <c r="R18" s="52"/>
      <c r="S18" s="53"/>
    </row>
    <row r="19" spans="1:19" ht="244.5" customHeight="1" x14ac:dyDescent="0.25">
      <c r="A19" s="134"/>
      <c r="B19" s="95"/>
      <c r="C19" s="98"/>
      <c r="D19" s="114"/>
      <c r="E19" s="114"/>
      <c r="F19" s="86"/>
      <c r="G19" s="87"/>
      <c r="H19" s="86"/>
      <c r="I19" s="87"/>
      <c r="J19" s="119" t="s">
        <v>118</v>
      </c>
      <c r="K19" s="120"/>
      <c r="L19" s="120"/>
      <c r="M19" s="120"/>
      <c r="N19" s="120"/>
      <c r="O19" s="120"/>
      <c r="P19" s="120"/>
      <c r="Q19" s="120"/>
      <c r="R19" s="120"/>
      <c r="S19" s="121"/>
    </row>
    <row r="20" spans="1:19" ht="32.25" customHeight="1" x14ac:dyDescent="0.25">
      <c r="A20" s="134"/>
      <c r="B20" s="91" t="s">
        <v>19</v>
      </c>
      <c r="C20" s="117" t="s">
        <v>70</v>
      </c>
      <c r="D20" s="82">
        <v>893</v>
      </c>
      <c r="E20" s="82">
        <v>680</v>
      </c>
      <c r="F20" s="84">
        <f t="shared" ref="F20" si="0">E20-D20</f>
        <v>-213</v>
      </c>
      <c r="G20" s="85"/>
      <c r="H20" s="84">
        <f t="shared" ref="H20" si="1">IF(D20=0,0,ROUND(E20/D20*100,1))</f>
        <v>76.099999999999994</v>
      </c>
      <c r="I20" s="85"/>
      <c r="J20" s="42" t="s">
        <v>27</v>
      </c>
      <c r="K20" s="43"/>
      <c r="L20" s="43"/>
      <c r="M20" s="43"/>
      <c r="N20" s="43"/>
      <c r="O20" s="43"/>
      <c r="P20" s="43"/>
      <c r="Q20" s="43"/>
      <c r="R20" s="43"/>
      <c r="S20" s="44"/>
    </row>
    <row r="21" spans="1:19" ht="205.5" customHeight="1" x14ac:dyDescent="0.25">
      <c r="A21" s="134"/>
      <c r="B21" s="92"/>
      <c r="C21" s="118"/>
      <c r="D21" s="83"/>
      <c r="E21" s="83"/>
      <c r="F21" s="86"/>
      <c r="G21" s="87"/>
      <c r="H21" s="86"/>
      <c r="I21" s="87"/>
      <c r="J21" s="88" t="s">
        <v>87</v>
      </c>
      <c r="K21" s="89"/>
      <c r="L21" s="89"/>
      <c r="M21" s="89"/>
      <c r="N21" s="89"/>
      <c r="O21" s="89"/>
      <c r="P21" s="89"/>
      <c r="Q21" s="89"/>
      <c r="R21" s="89"/>
      <c r="S21" s="90"/>
    </row>
    <row r="22" spans="1:19" ht="34.5" customHeight="1" x14ac:dyDescent="0.25">
      <c r="A22" s="134"/>
      <c r="B22" s="91" t="s">
        <v>20</v>
      </c>
      <c r="C22" s="110" t="s">
        <v>71</v>
      </c>
      <c r="D22" s="82">
        <v>2201</v>
      </c>
      <c r="E22" s="82">
        <v>2124</v>
      </c>
      <c r="F22" s="84">
        <f>E22-D22</f>
        <v>-77</v>
      </c>
      <c r="G22" s="85"/>
      <c r="H22" s="84">
        <f>IF(D22=0,0,ROUND(E22/D22*100,1))</f>
        <v>96.5</v>
      </c>
      <c r="I22" s="85"/>
      <c r="J22" s="42" t="s">
        <v>23</v>
      </c>
      <c r="K22" s="43"/>
      <c r="L22" s="43"/>
      <c r="M22" s="43"/>
      <c r="N22" s="43"/>
      <c r="O22" s="43"/>
      <c r="P22" s="43"/>
      <c r="Q22" s="43"/>
      <c r="R22" s="43"/>
      <c r="S22" s="44"/>
    </row>
    <row r="23" spans="1:19" ht="210.75" customHeight="1" thickBot="1" x14ac:dyDescent="0.3">
      <c r="A23" s="135"/>
      <c r="B23" s="137"/>
      <c r="C23" s="138"/>
      <c r="D23" s="136"/>
      <c r="E23" s="136"/>
      <c r="F23" s="142"/>
      <c r="G23" s="143"/>
      <c r="H23" s="142"/>
      <c r="I23" s="143"/>
      <c r="J23" s="45" t="s">
        <v>88</v>
      </c>
      <c r="K23" s="46"/>
      <c r="L23" s="46"/>
      <c r="M23" s="46"/>
      <c r="N23" s="46"/>
      <c r="O23" s="46"/>
      <c r="P23" s="46"/>
      <c r="Q23" s="46"/>
      <c r="R23" s="46"/>
      <c r="S23" s="47"/>
    </row>
    <row r="24" spans="1:19" ht="37.5" customHeight="1" thickBot="1" x14ac:dyDescent="0.3">
      <c r="A24" s="13"/>
      <c r="B24" s="14"/>
      <c r="C24" s="14"/>
      <c r="D24" s="14"/>
      <c r="E24" s="14"/>
      <c r="F24" s="14"/>
      <c r="G24" s="14"/>
      <c r="H24" s="14"/>
      <c r="I24" s="14"/>
      <c r="J24" s="14"/>
      <c r="K24" s="14"/>
      <c r="L24" s="14"/>
      <c r="M24" s="14"/>
      <c r="N24" s="14"/>
      <c r="O24" s="14"/>
      <c r="P24" s="14"/>
      <c r="Q24" s="14"/>
      <c r="R24" s="14"/>
      <c r="S24" s="14"/>
    </row>
    <row r="25" spans="1:19" ht="26.25" customHeight="1" x14ac:dyDescent="0.5">
      <c r="A25" s="55" t="s">
        <v>5</v>
      </c>
      <c r="B25" s="58" t="s">
        <v>6</v>
      </c>
      <c r="C25" s="59"/>
      <c r="D25" s="64" t="s">
        <v>7</v>
      </c>
      <c r="E25" s="64"/>
      <c r="F25" s="64" t="s">
        <v>8</v>
      </c>
      <c r="G25" s="64"/>
      <c r="H25" s="64"/>
      <c r="I25" s="64"/>
      <c r="J25" s="65" t="s">
        <v>9</v>
      </c>
      <c r="K25" s="66"/>
      <c r="L25" s="66"/>
      <c r="M25" s="66"/>
      <c r="N25" s="66"/>
      <c r="O25" s="66"/>
      <c r="P25" s="66"/>
      <c r="Q25" s="66"/>
      <c r="R25" s="66"/>
      <c r="S25" s="67"/>
    </row>
    <row r="26" spans="1:19" ht="30" customHeight="1" x14ac:dyDescent="0.5">
      <c r="A26" s="56"/>
      <c r="B26" s="60"/>
      <c r="C26" s="61"/>
      <c r="D26" s="32" t="s">
        <v>10</v>
      </c>
      <c r="E26" s="32" t="s">
        <v>11</v>
      </c>
      <c r="F26" s="74" t="s">
        <v>12</v>
      </c>
      <c r="G26" s="74"/>
      <c r="H26" s="74" t="s">
        <v>13</v>
      </c>
      <c r="I26" s="74"/>
      <c r="J26" s="68"/>
      <c r="K26" s="69"/>
      <c r="L26" s="69"/>
      <c r="M26" s="69"/>
      <c r="N26" s="69"/>
      <c r="O26" s="69"/>
      <c r="P26" s="69"/>
      <c r="Q26" s="69"/>
      <c r="R26" s="69"/>
      <c r="S26" s="70"/>
    </row>
    <row r="27" spans="1:19" ht="26.25" customHeight="1" x14ac:dyDescent="0.25">
      <c r="A27" s="57"/>
      <c r="B27" s="62"/>
      <c r="C27" s="63"/>
      <c r="D27" s="33" t="s">
        <v>14</v>
      </c>
      <c r="E27" s="33" t="s">
        <v>15</v>
      </c>
      <c r="F27" s="75" t="s">
        <v>16</v>
      </c>
      <c r="G27" s="75"/>
      <c r="H27" s="75" t="s">
        <v>17</v>
      </c>
      <c r="I27" s="75"/>
      <c r="J27" s="71"/>
      <c r="K27" s="72"/>
      <c r="L27" s="72"/>
      <c r="M27" s="72"/>
      <c r="N27" s="72"/>
      <c r="O27" s="72"/>
      <c r="P27" s="72"/>
      <c r="Q27" s="72"/>
      <c r="R27" s="72"/>
      <c r="S27" s="73"/>
    </row>
    <row r="28" spans="1:19" ht="38.25" customHeight="1" x14ac:dyDescent="0.25">
      <c r="A28" s="48">
        <v>2</v>
      </c>
      <c r="B28" s="93" t="s">
        <v>18</v>
      </c>
      <c r="C28" s="96" t="s">
        <v>30</v>
      </c>
      <c r="D28" s="112">
        <f>IF(D33=0,0,ROUND(D31/D33*100,1))</f>
        <v>85</v>
      </c>
      <c r="E28" s="112">
        <f>IF(E33=0,0,ROUND(E31/E33*100,1))</f>
        <v>80.2</v>
      </c>
      <c r="F28" s="84">
        <f>E28-D28</f>
        <v>-4.7999999999999972</v>
      </c>
      <c r="G28" s="85"/>
      <c r="H28" s="84">
        <f>IF(D28=0,0,ROUND(E28/D28*100,1))</f>
        <v>94.4</v>
      </c>
      <c r="I28" s="85"/>
      <c r="J28" s="42" t="s">
        <v>72</v>
      </c>
      <c r="K28" s="43"/>
      <c r="L28" s="43"/>
      <c r="M28" s="43"/>
      <c r="N28" s="43"/>
      <c r="O28" s="43"/>
      <c r="P28" s="43"/>
      <c r="Q28" s="43"/>
      <c r="R28" s="43"/>
      <c r="S28" s="44"/>
    </row>
    <row r="29" spans="1:19" ht="145.5" customHeight="1" x14ac:dyDescent="0.25">
      <c r="A29" s="49"/>
      <c r="B29" s="94"/>
      <c r="C29" s="97"/>
      <c r="D29" s="113"/>
      <c r="E29" s="113"/>
      <c r="F29" s="115"/>
      <c r="G29" s="116"/>
      <c r="H29" s="115"/>
      <c r="I29" s="116"/>
      <c r="J29" s="51" t="str">
        <f>"El indicador al final del período de evaluación registró un alcanzado del "&amp;E28&amp;" por ciento en comparación con la meta programada del "&amp;D28&amp;" por ciento, representa un cumplimiento de la meta del "&amp;H28&amp;" por ciento, colocando el indicador en un semáforo de color "&amp;IF(AND(D28=0,H28=0),"",IF(AND(H28&gt;=95,H28&lt;=105,H31&gt;=95,H31&lt;=105,H33&gt;=95,H33&lt;=105),"VERDE:SE LOGRÓ LA META",IF(AND(H28&gt;=95,H28&lt;=105,H31&lt;95),"VERDE:AUNQUE EL INDICADOR ES VERDE, HAY VARIACIÓN EN VARIABLES",IF(AND(H28&gt;=95,H28&lt;=105,H31&gt;105),"VERDE:AUNQUE EL INDICADOR ES VERDE, HAY VARIACIÓN EN VARIABLES",IF(AND(H28&gt;=95,H28&lt;=105,H33&lt;95),"VERDE:AUNQUE EL INDICADOR ES VERDE, HAY VARIACIÓN EN VARIABLES",IF(AND(H28&gt;=95,H28&lt;=105,H33&gt;105),"VERDE:AUNQUE EL INDICADOR ES VERDE, HAY VARIACIÓN EN VARIABLES",IF(OR(AND(H28&gt;=90,H28&lt;95),AND(H28&gt;105,H28&lt;=110)),"AMARILLO",IF(OR(H28&lt;90,H28&gt;110),"ROJO",IF(AND(D28&lt;&gt;0,E28=0),"ROJO","")))))))))&amp;". 
"&amp;IF(AND(D28=0,E28=0),"NO",IF(OR(H28&lt;95,H28&gt;105),"SI","NO"))&amp;" hubo variación en el indicador y "&amp;IF(AND(D31=0,D33=0,H31=0,H33=0),"NO",IF(OR(H31&lt;95,H31&gt;105,H33&lt;95,H33&gt;105),"SI","NO"))&amp;" hubo variación en variables."</f>
        <v>El indicador al final del período de evaluación registró un alcanzado del 80.2 por ciento en comparación con la meta programada del 85 por ciento, representa un cumplimiento de la meta del 94.4 por ciento, colocando el indicador en un semáforo de color AMARILLO. 
SI hubo variación en el indicador y SI hubo variación en variables.</v>
      </c>
      <c r="K29" s="52"/>
      <c r="L29" s="52"/>
      <c r="M29" s="52"/>
      <c r="N29" s="52"/>
      <c r="O29" s="52"/>
      <c r="P29" s="52"/>
      <c r="Q29" s="52"/>
      <c r="R29" s="52"/>
      <c r="S29" s="53"/>
    </row>
    <row r="30" spans="1:19" ht="239.25" customHeight="1" x14ac:dyDescent="0.25">
      <c r="A30" s="49"/>
      <c r="B30" s="95"/>
      <c r="C30" s="98"/>
      <c r="D30" s="114"/>
      <c r="E30" s="114"/>
      <c r="F30" s="86"/>
      <c r="G30" s="87"/>
      <c r="H30" s="86"/>
      <c r="I30" s="87"/>
      <c r="J30" s="119" t="s">
        <v>109</v>
      </c>
      <c r="K30" s="120"/>
      <c r="L30" s="120"/>
      <c r="M30" s="120"/>
      <c r="N30" s="120"/>
      <c r="O30" s="120"/>
      <c r="P30" s="120"/>
      <c r="Q30" s="120"/>
      <c r="R30" s="120"/>
      <c r="S30" s="121"/>
    </row>
    <row r="31" spans="1:19" ht="38.25" customHeight="1" x14ac:dyDescent="0.25">
      <c r="A31" s="49"/>
      <c r="B31" s="79" t="s">
        <v>19</v>
      </c>
      <c r="C31" s="110" t="s">
        <v>31</v>
      </c>
      <c r="D31" s="82">
        <v>3874</v>
      </c>
      <c r="E31" s="82">
        <v>3610</v>
      </c>
      <c r="F31" s="54">
        <f t="shared" ref="F31:F33" si="2">E31-D31</f>
        <v>-264</v>
      </c>
      <c r="G31" s="54"/>
      <c r="H31" s="54">
        <f t="shared" ref="H31:H33" si="3">IF(D31=0,0,ROUND(E31/D31*100,1))</f>
        <v>93.2</v>
      </c>
      <c r="I31" s="54"/>
      <c r="J31" s="42" t="s">
        <v>27</v>
      </c>
      <c r="K31" s="43"/>
      <c r="L31" s="43"/>
      <c r="M31" s="43"/>
      <c r="N31" s="43"/>
      <c r="O31" s="43"/>
      <c r="P31" s="43"/>
      <c r="Q31" s="43"/>
      <c r="R31" s="43"/>
      <c r="S31" s="44"/>
    </row>
    <row r="32" spans="1:19" ht="173.25" customHeight="1" x14ac:dyDescent="0.25">
      <c r="A32" s="49"/>
      <c r="B32" s="79"/>
      <c r="C32" s="111"/>
      <c r="D32" s="83"/>
      <c r="E32" s="83"/>
      <c r="F32" s="54"/>
      <c r="G32" s="54"/>
      <c r="H32" s="54"/>
      <c r="I32" s="54"/>
      <c r="J32" s="88" t="s">
        <v>89</v>
      </c>
      <c r="K32" s="89"/>
      <c r="L32" s="89"/>
      <c r="M32" s="89"/>
      <c r="N32" s="89"/>
      <c r="O32" s="89"/>
      <c r="P32" s="89"/>
      <c r="Q32" s="89"/>
      <c r="R32" s="89"/>
      <c r="S32" s="90"/>
    </row>
    <row r="33" spans="1:19" ht="37.5" customHeight="1" x14ac:dyDescent="0.25">
      <c r="A33" s="49"/>
      <c r="B33" s="124" t="s">
        <v>20</v>
      </c>
      <c r="C33" s="144" t="s">
        <v>48</v>
      </c>
      <c r="D33" s="146">
        <v>4558</v>
      </c>
      <c r="E33" s="146">
        <v>4499</v>
      </c>
      <c r="F33" s="54">
        <f t="shared" si="2"/>
        <v>-59</v>
      </c>
      <c r="G33" s="54"/>
      <c r="H33" s="54">
        <f t="shared" si="3"/>
        <v>98.7</v>
      </c>
      <c r="I33" s="54"/>
      <c r="J33" s="42" t="s">
        <v>23</v>
      </c>
      <c r="K33" s="43"/>
      <c r="L33" s="43"/>
      <c r="M33" s="43"/>
      <c r="N33" s="43"/>
      <c r="O33" s="43"/>
      <c r="P33" s="43"/>
      <c r="Q33" s="43"/>
      <c r="R33" s="43"/>
      <c r="S33" s="44"/>
    </row>
    <row r="34" spans="1:19" ht="198" customHeight="1" thickBot="1" x14ac:dyDescent="0.3">
      <c r="A34" s="50"/>
      <c r="B34" s="124"/>
      <c r="C34" s="145"/>
      <c r="D34" s="146"/>
      <c r="E34" s="146"/>
      <c r="F34" s="54"/>
      <c r="G34" s="54"/>
      <c r="H34" s="54"/>
      <c r="I34" s="54"/>
      <c r="J34" s="45" t="s">
        <v>88</v>
      </c>
      <c r="K34" s="46"/>
      <c r="L34" s="46"/>
      <c r="M34" s="46"/>
      <c r="N34" s="46"/>
      <c r="O34" s="46"/>
      <c r="P34" s="46"/>
      <c r="Q34" s="46"/>
      <c r="R34" s="46"/>
      <c r="S34" s="47"/>
    </row>
    <row r="35" spans="1:19" ht="339" customHeight="1" thickBot="1" x14ac:dyDescent="0.3">
      <c r="A35" s="76" t="s">
        <v>25</v>
      </c>
      <c r="B35" s="77"/>
      <c r="C35" s="77"/>
      <c r="D35" s="77"/>
      <c r="E35" s="77"/>
      <c r="F35" s="77"/>
      <c r="G35" s="77"/>
      <c r="H35" s="77"/>
      <c r="I35" s="77"/>
      <c r="J35" s="77"/>
      <c r="K35" s="77"/>
      <c r="L35" s="77"/>
      <c r="M35" s="77"/>
      <c r="N35" s="77"/>
      <c r="O35" s="77"/>
      <c r="P35" s="77"/>
      <c r="Q35" s="77"/>
      <c r="R35" s="77"/>
      <c r="S35" s="78"/>
    </row>
    <row r="36" spans="1:19" ht="26.25" customHeight="1" x14ac:dyDescent="0.5">
      <c r="A36" s="55" t="s">
        <v>5</v>
      </c>
      <c r="B36" s="58" t="s">
        <v>6</v>
      </c>
      <c r="C36" s="59"/>
      <c r="D36" s="64" t="s">
        <v>7</v>
      </c>
      <c r="E36" s="64"/>
      <c r="F36" s="64" t="s">
        <v>8</v>
      </c>
      <c r="G36" s="64"/>
      <c r="H36" s="64"/>
      <c r="I36" s="64"/>
      <c r="J36" s="65" t="s">
        <v>9</v>
      </c>
      <c r="K36" s="66"/>
      <c r="L36" s="66"/>
      <c r="M36" s="66"/>
      <c r="N36" s="66"/>
      <c r="O36" s="66"/>
      <c r="P36" s="66"/>
      <c r="Q36" s="66"/>
      <c r="R36" s="66"/>
      <c r="S36" s="67"/>
    </row>
    <row r="37" spans="1:19" ht="30" customHeight="1" x14ac:dyDescent="0.5">
      <c r="A37" s="56"/>
      <c r="B37" s="60"/>
      <c r="C37" s="61"/>
      <c r="D37" s="32" t="s">
        <v>10</v>
      </c>
      <c r="E37" s="32" t="s">
        <v>11</v>
      </c>
      <c r="F37" s="74" t="s">
        <v>12</v>
      </c>
      <c r="G37" s="74"/>
      <c r="H37" s="74" t="s">
        <v>13</v>
      </c>
      <c r="I37" s="74"/>
      <c r="J37" s="68"/>
      <c r="K37" s="69"/>
      <c r="L37" s="69"/>
      <c r="M37" s="69"/>
      <c r="N37" s="69"/>
      <c r="O37" s="69"/>
      <c r="P37" s="69"/>
      <c r="Q37" s="69"/>
      <c r="R37" s="69"/>
      <c r="S37" s="70"/>
    </row>
    <row r="38" spans="1:19" ht="26.25" customHeight="1" x14ac:dyDescent="0.25">
      <c r="A38" s="57"/>
      <c r="B38" s="62"/>
      <c r="C38" s="63"/>
      <c r="D38" s="33" t="s">
        <v>14</v>
      </c>
      <c r="E38" s="33" t="s">
        <v>15</v>
      </c>
      <c r="F38" s="75" t="s">
        <v>16</v>
      </c>
      <c r="G38" s="75"/>
      <c r="H38" s="75" t="s">
        <v>17</v>
      </c>
      <c r="I38" s="75"/>
      <c r="J38" s="71"/>
      <c r="K38" s="72"/>
      <c r="L38" s="72"/>
      <c r="M38" s="72"/>
      <c r="N38" s="72"/>
      <c r="O38" s="72"/>
      <c r="P38" s="72"/>
      <c r="Q38" s="72"/>
      <c r="R38" s="72"/>
      <c r="S38" s="73"/>
    </row>
    <row r="39" spans="1:19" ht="39.75" customHeight="1" x14ac:dyDescent="0.25">
      <c r="A39" s="48">
        <v>3</v>
      </c>
      <c r="B39" s="93" t="s">
        <v>18</v>
      </c>
      <c r="C39" s="96" t="s">
        <v>49</v>
      </c>
      <c r="D39" s="112">
        <f>IF(D44=0,0,ROUND(D42/D44*100,1))</f>
        <v>85.1</v>
      </c>
      <c r="E39" s="112">
        <f>IF(E44=0,0,ROUND(E42/E44*100,1))</f>
        <v>93.7</v>
      </c>
      <c r="F39" s="84">
        <f>E39-D39</f>
        <v>8.6000000000000085</v>
      </c>
      <c r="G39" s="85"/>
      <c r="H39" s="84">
        <f>IF(D39=0,0,ROUND(E39/D39*100,1))</f>
        <v>110.1</v>
      </c>
      <c r="I39" s="85"/>
      <c r="J39" s="42" t="s">
        <v>72</v>
      </c>
      <c r="K39" s="43"/>
      <c r="L39" s="43"/>
      <c r="M39" s="43"/>
      <c r="N39" s="43"/>
      <c r="O39" s="43"/>
      <c r="P39" s="43"/>
      <c r="Q39" s="43"/>
      <c r="R39" s="43"/>
      <c r="S39" s="44"/>
    </row>
    <row r="40" spans="1:19" ht="139.5" customHeight="1" x14ac:dyDescent="0.25">
      <c r="A40" s="49"/>
      <c r="B40" s="94"/>
      <c r="C40" s="97"/>
      <c r="D40" s="113"/>
      <c r="E40" s="113"/>
      <c r="F40" s="115"/>
      <c r="G40" s="116"/>
      <c r="H40" s="115"/>
      <c r="I40" s="116"/>
      <c r="J40" s="51" t="str">
        <f>"El indicador al final del período de evaluación registró un alcanzado del "&amp;E39&amp;" por ciento en comparación con la meta programada del "&amp;D39&amp;" por ciento, representa un cumplimiento de la meta del "&amp;H39&amp;" por ciento, colocando el indicador en un semáforo de color "&amp;IF(AND(D39=0,H39=0),"",IF(AND(H39&gt;=95,H39&lt;=105,H42&gt;=95,H42&lt;=105,H44&gt;=95,H44&lt;=105),"VERDE:SE LOGRÓ LA META",IF(AND(H39&gt;=95,H39&lt;=105,H42&lt;95),"VERDE:AUNQUE EL INDICADOR ES VERDE, HAY VARIACIÓN EN VARIABLES",IF(AND(H39&gt;=95,H39&lt;=105,H42&gt;105),"VERDE:AUNQUE EL INDICADOR ES VERDE, HAY VARIACIÓN EN VARIABLES",IF(AND(H39&gt;=95,H39&lt;=105,H44&lt;95),"VERDE:AUNQUE EL INDICADOR ES VERDE, HAY VARIACIÓN EN VARIABLES",IF(AND(H39&gt;=95,H39&lt;=105,H44&gt;105),"VERDE:AUNQUE EL INDICADOR ES VERDE, HAY VARIACIÓN EN VARIABLES",IF(OR(AND(H39&gt;=90,H39&lt;95),AND(H39&gt;105,H39&lt;=110)),"AMARILLO",IF(OR(H39&lt;90,H39&gt;110),"ROJO",IF(AND(D39&lt;&gt;0,E39=0),"ROJO","")))))))))&amp;". 
"&amp;IF(AND(D39=0,E39=0),"NO",IF(OR(H39&lt;95,H39&gt;105),"SI","NO"))&amp;" hubo variación en el indicador y "&amp;IF(AND(D42=0,D44=0,H42=0,H44=0),"NO",IF(OR(H42&lt;95,H42&gt;105,H44&lt;95,H44&gt;105),"SI","NO"))&amp;" hubo variación en variables."</f>
        <v>El indicador al final del período de evaluación registró un alcanzado del 93.7 por ciento en comparación con la meta programada del 85.1 por ciento, representa un cumplimiento de la meta del 110.1 por ciento, colocando el indicador en un semáforo de color ROJO. 
SI hubo variación en el indicador y SI hubo variación en variables.</v>
      </c>
      <c r="K40" s="52"/>
      <c r="L40" s="52"/>
      <c r="M40" s="52"/>
      <c r="N40" s="52"/>
      <c r="O40" s="52"/>
      <c r="P40" s="52"/>
      <c r="Q40" s="52"/>
      <c r="R40" s="52"/>
      <c r="S40" s="53"/>
    </row>
    <row r="41" spans="1:19" ht="280.5" customHeight="1" x14ac:dyDescent="0.25">
      <c r="A41" s="49"/>
      <c r="B41" s="95"/>
      <c r="C41" s="98"/>
      <c r="D41" s="114"/>
      <c r="E41" s="114"/>
      <c r="F41" s="86"/>
      <c r="G41" s="87"/>
      <c r="H41" s="86"/>
      <c r="I41" s="87"/>
      <c r="J41" s="119" t="s">
        <v>90</v>
      </c>
      <c r="K41" s="120"/>
      <c r="L41" s="120"/>
      <c r="M41" s="120"/>
      <c r="N41" s="120"/>
      <c r="O41" s="120"/>
      <c r="P41" s="120"/>
      <c r="Q41" s="120"/>
      <c r="R41" s="120"/>
      <c r="S41" s="121"/>
    </row>
    <row r="42" spans="1:19" ht="42" customHeight="1" x14ac:dyDescent="0.25">
      <c r="A42" s="49"/>
      <c r="B42" s="79" t="s">
        <v>19</v>
      </c>
      <c r="C42" s="80" t="s">
        <v>50</v>
      </c>
      <c r="D42" s="81">
        <v>456</v>
      </c>
      <c r="E42" s="82">
        <v>502</v>
      </c>
      <c r="F42" s="84">
        <f>E42-D42</f>
        <v>46</v>
      </c>
      <c r="G42" s="85"/>
      <c r="H42" s="84">
        <f>IF(D42=0,0,ROUND(E42/D42*100,1))</f>
        <v>110.1</v>
      </c>
      <c r="I42" s="85"/>
      <c r="J42" s="42" t="s">
        <v>27</v>
      </c>
      <c r="K42" s="43"/>
      <c r="L42" s="43"/>
      <c r="M42" s="43"/>
      <c r="N42" s="43"/>
      <c r="O42" s="43"/>
      <c r="P42" s="43"/>
      <c r="Q42" s="43"/>
      <c r="R42" s="43"/>
      <c r="S42" s="44"/>
    </row>
    <row r="43" spans="1:19" ht="173.25" customHeight="1" x14ac:dyDescent="0.25">
      <c r="A43" s="49"/>
      <c r="B43" s="79"/>
      <c r="C43" s="80"/>
      <c r="D43" s="81"/>
      <c r="E43" s="83"/>
      <c r="F43" s="86"/>
      <c r="G43" s="87"/>
      <c r="H43" s="86"/>
      <c r="I43" s="87"/>
      <c r="J43" s="88" t="s">
        <v>91</v>
      </c>
      <c r="K43" s="89"/>
      <c r="L43" s="89"/>
      <c r="M43" s="89"/>
      <c r="N43" s="89"/>
      <c r="O43" s="89"/>
      <c r="P43" s="89"/>
      <c r="Q43" s="89"/>
      <c r="R43" s="89"/>
      <c r="S43" s="90"/>
    </row>
    <row r="44" spans="1:19" ht="41.25" customHeight="1" x14ac:dyDescent="0.25">
      <c r="A44" s="49"/>
      <c r="B44" s="91" t="s">
        <v>20</v>
      </c>
      <c r="C44" s="110" t="s">
        <v>51</v>
      </c>
      <c r="D44" s="82">
        <v>536</v>
      </c>
      <c r="E44" s="82">
        <v>536</v>
      </c>
      <c r="F44" s="84">
        <f>E44-D44</f>
        <v>0</v>
      </c>
      <c r="G44" s="85"/>
      <c r="H44" s="84">
        <f>IF(D44=0,0,ROUND(E44/D44*100,1))</f>
        <v>100</v>
      </c>
      <c r="I44" s="85"/>
      <c r="J44" s="42" t="s">
        <v>23</v>
      </c>
      <c r="K44" s="43"/>
      <c r="L44" s="43"/>
      <c r="M44" s="43"/>
      <c r="N44" s="43"/>
      <c r="O44" s="43"/>
      <c r="P44" s="43"/>
      <c r="Q44" s="43"/>
      <c r="R44" s="43"/>
      <c r="S44" s="44"/>
    </row>
    <row r="45" spans="1:19" ht="156" customHeight="1" thickBot="1" x14ac:dyDescent="0.3">
      <c r="A45" s="50"/>
      <c r="B45" s="92"/>
      <c r="C45" s="111"/>
      <c r="D45" s="83"/>
      <c r="E45" s="83"/>
      <c r="F45" s="86"/>
      <c r="G45" s="87"/>
      <c r="H45" s="86"/>
      <c r="I45" s="87"/>
      <c r="J45" s="45" t="s">
        <v>92</v>
      </c>
      <c r="K45" s="46"/>
      <c r="L45" s="46"/>
      <c r="M45" s="46"/>
      <c r="N45" s="46"/>
      <c r="O45" s="46"/>
      <c r="P45" s="46"/>
      <c r="Q45" s="46"/>
      <c r="R45" s="46"/>
      <c r="S45" s="47"/>
    </row>
    <row r="46" spans="1:19" ht="39" customHeight="1" thickBot="1" x14ac:dyDescent="0.3">
      <c r="A46" s="13"/>
      <c r="B46" s="14"/>
      <c r="C46" s="14"/>
      <c r="D46" s="14"/>
      <c r="E46" s="14"/>
      <c r="F46" s="14"/>
      <c r="G46" s="14"/>
      <c r="H46" s="14"/>
      <c r="I46" s="14"/>
      <c r="J46" s="14"/>
      <c r="K46" s="14"/>
      <c r="L46" s="14"/>
      <c r="M46" s="14"/>
      <c r="N46" s="14"/>
      <c r="O46" s="14"/>
      <c r="P46" s="14"/>
      <c r="Q46" s="14"/>
      <c r="R46" s="14"/>
      <c r="S46" s="14"/>
    </row>
    <row r="47" spans="1:19" ht="26.25" customHeight="1" x14ac:dyDescent="0.5">
      <c r="A47" s="55" t="s">
        <v>5</v>
      </c>
      <c r="B47" s="58" t="s">
        <v>6</v>
      </c>
      <c r="C47" s="59"/>
      <c r="D47" s="64" t="s">
        <v>7</v>
      </c>
      <c r="E47" s="64"/>
      <c r="F47" s="64" t="s">
        <v>8</v>
      </c>
      <c r="G47" s="64"/>
      <c r="H47" s="64"/>
      <c r="I47" s="64"/>
      <c r="J47" s="65" t="s">
        <v>9</v>
      </c>
      <c r="K47" s="66"/>
      <c r="L47" s="66"/>
      <c r="M47" s="66"/>
      <c r="N47" s="66"/>
      <c r="O47" s="66"/>
      <c r="P47" s="66"/>
      <c r="Q47" s="66"/>
      <c r="R47" s="66"/>
      <c r="S47" s="67"/>
    </row>
    <row r="48" spans="1:19" ht="30" customHeight="1" x14ac:dyDescent="0.5">
      <c r="A48" s="56"/>
      <c r="B48" s="60"/>
      <c r="C48" s="61"/>
      <c r="D48" s="32" t="s">
        <v>10</v>
      </c>
      <c r="E48" s="32" t="s">
        <v>11</v>
      </c>
      <c r="F48" s="74" t="s">
        <v>12</v>
      </c>
      <c r="G48" s="74"/>
      <c r="H48" s="74" t="s">
        <v>13</v>
      </c>
      <c r="I48" s="74"/>
      <c r="J48" s="68"/>
      <c r="K48" s="69"/>
      <c r="L48" s="69"/>
      <c r="M48" s="69"/>
      <c r="N48" s="69"/>
      <c r="O48" s="69"/>
      <c r="P48" s="69"/>
      <c r="Q48" s="69"/>
      <c r="R48" s="69"/>
      <c r="S48" s="70"/>
    </row>
    <row r="49" spans="1:19" ht="26.25" customHeight="1" x14ac:dyDescent="0.25">
      <c r="A49" s="57"/>
      <c r="B49" s="62"/>
      <c r="C49" s="63"/>
      <c r="D49" s="33" t="s">
        <v>14</v>
      </c>
      <c r="E49" s="33" t="s">
        <v>15</v>
      </c>
      <c r="F49" s="75" t="s">
        <v>16</v>
      </c>
      <c r="G49" s="75"/>
      <c r="H49" s="75" t="s">
        <v>17</v>
      </c>
      <c r="I49" s="75"/>
      <c r="J49" s="71"/>
      <c r="K49" s="72"/>
      <c r="L49" s="72"/>
      <c r="M49" s="72"/>
      <c r="N49" s="72"/>
      <c r="O49" s="72"/>
      <c r="P49" s="72"/>
      <c r="Q49" s="72"/>
      <c r="R49" s="72"/>
      <c r="S49" s="73"/>
    </row>
    <row r="50" spans="1:19" ht="40.5" customHeight="1" x14ac:dyDescent="0.25">
      <c r="A50" s="48">
        <v>4</v>
      </c>
      <c r="B50" s="93" t="s">
        <v>18</v>
      </c>
      <c r="C50" s="96" t="s">
        <v>32</v>
      </c>
      <c r="D50" s="112">
        <f>IF(D55=0,0,ROUND(D53/D55*100,1))</f>
        <v>80</v>
      </c>
      <c r="E50" s="112">
        <f>IF(E55=0,0,ROUND(E53/E55*100,1))</f>
        <v>80</v>
      </c>
      <c r="F50" s="84">
        <f>E50-D50</f>
        <v>0</v>
      </c>
      <c r="G50" s="85"/>
      <c r="H50" s="84">
        <f>IF(D50=0,0,ROUND(E50/D50*100,1))</f>
        <v>100</v>
      </c>
      <c r="I50" s="85"/>
      <c r="J50" s="42" t="s">
        <v>72</v>
      </c>
      <c r="K50" s="43"/>
      <c r="L50" s="43"/>
      <c r="M50" s="43"/>
      <c r="N50" s="43"/>
      <c r="O50" s="43"/>
      <c r="P50" s="43"/>
      <c r="Q50" s="43"/>
      <c r="R50" s="43"/>
      <c r="S50" s="44"/>
    </row>
    <row r="51" spans="1:19" ht="136.5" customHeight="1" x14ac:dyDescent="0.25">
      <c r="A51" s="49"/>
      <c r="B51" s="94"/>
      <c r="C51" s="97"/>
      <c r="D51" s="113"/>
      <c r="E51" s="113"/>
      <c r="F51" s="115"/>
      <c r="G51" s="116"/>
      <c r="H51" s="115"/>
      <c r="I51" s="116"/>
      <c r="J51" s="51" t="str">
        <f>"El indicador al final del período de evaluación registró un alcanzado del "&amp;E50&amp;" por ciento en comparación con la meta programada del "&amp;D50&amp;" por ciento, representa un cumplimiento de la meta del "&amp;H50&amp;" por ciento, colocando el indicador en un semáforo de color "&amp;IF(AND(D50=0,H50=0),"",IF(AND(H50&gt;=95,H50&lt;=105,H53&gt;=95,H53&lt;=105,H55&gt;=95,H55&lt;=105),"VERDE:SE LOGRÓ LA META",IF(AND(H50&gt;=95,H50&lt;=105,H53&lt;95),"VERDE:AUNQUE EL INDICADOR ES VERDE, HAY VARIACIÓN EN VARIABLES",IF(AND(H50&gt;=95,H50&lt;=105,H53&gt;105),"VERDE:AUNQUE EL INDICADOR ES VERDE, HAY VARIACIÓN EN VARIABLES",IF(AND(H50&gt;=95,H50&lt;=105,H55&lt;95),"VERDE:AUNQUE EL INDICADOR ES VERDE, HAY VARIACIÓN EN VARIABLES",IF(AND(H50&gt;=95,H50&lt;=105,H55&gt;105),"VERDE:AUNQUE EL INDICADOR ES VERDE, HAY VARIACIÓN EN VARIABLES",IF(OR(AND(H50&gt;=90,H50&lt;95),AND(H50&gt;105,H50&lt;=110)),"AMARILLO",IF(OR(H50&lt;90,H50&gt;110),"ROJO",IF(AND(D50&lt;&gt;0,E50=0),"ROJO","")))))))))&amp;". 
"&amp;IF(AND(D50=0,E50=0),"NO",IF(OR(H50&lt;95,H50&gt;105),"SI","NO"))&amp;" hubo variación en el indicador y "&amp;IF(AND(D53=0,D55=0,H53=0,H55=0),"NO",IF(OR(H53&lt;95,H53&gt;105,H55&lt;95,H55&gt;105),"SI","NO"))&amp;" hubo variación en variables."</f>
        <v>El indicador al final del período de evaluación registró un alcanzado del 80 por ciento en comparación con la meta programada del 80 por ciento, representa un cumplimiento de la meta del 100 por ciento, colocando el indicador en un semáforo de color VERDE:SE LOGRÓ LA META. 
NO hubo variación en el indicador y NO hubo variación en variables.</v>
      </c>
      <c r="K51" s="52"/>
      <c r="L51" s="52"/>
      <c r="M51" s="52"/>
      <c r="N51" s="52"/>
      <c r="O51" s="52"/>
      <c r="P51" s="52"/>
      <c r="Q51" s="52"/>
      <c r="R51" s="52"/>
      <c r="S51" s="53"/>
    </row>
    <row r="52" spans="1:19" ht="264" customHeight="1" x14ac:dyDescent="0.25">
      <c r="A52" s="49"/>
      <c r="B52" s="95"/>
      <c r="C52" s="98"/>
      <c r="D52" s="114"/>
      <c r="E52" s="114"/>
      <c r="F52" s="86"/>
      <c r="G52" s="87"/>
      <c r="H52" s="86"/>
      <c r="I52" s="87"/>
      <c r="J52" s="119" t="s">
        <v>110</v>
      </c>
      <c r="K52" s="120"/>
      <c r="L52" s="120"/>
      <c r="M52" s="120"/>
      <c r="N52" s="120"/>
      <c r="O52" s="120"/>
      <c r="P52" s="120"/>
      <c r="Q52" s="120"/>
      <c r="R52" s="120"/>
      <c r="S52" s="121"/>
    </row>
    <row r="53" spans="1:19" ht="35.25" customHeight="1" x14ac:dyDescent="0.25">
      <c r="A53" s="49"/>
      <c r="B53" s="91" t="s">
        <v>19</v>
      </c>
      <c r="C53" s="110" t="s">
        <v>33</v>
      </c>
      <c r="D53" s="82">
        <v>9624</v>
      </c>
      <c r="E53" s="82">
        <v>9832</v>
      </c>
      <c r="F53" s="84">
        <f>E53-D53</f>
        <v>208</v>
      </c>
      <c r="G53" s="85"/>
      <c r="H53" s="84">
        <f>IF(D53=0,0,ROUND(E53/D53*100,1))</f>
        <v>102.2</v>
      </c>
      <c r="I53" s="85"/>
      <c r="J53" s="42" t="s">
        <v>27</v>
      </c>
      <c r="K53" s="43"/>
      <c r="L53" s="43"/>
      <c r="M53" s="43"/>
      <c r="N53" s="43"/>
      <c r="O53" s="43"/>
      <c r="P53" s="43"/>
      <c r="Q53" s="43"/>
      <c r="R53" s="43"/>
      <c r="S53" s="44"/>
    </row>
    <row r="54" spans="1:19" ht="180.75" customHeight="1" x14ac:dyDescent="0.25">
      <c r="A54" s="49"/>
      <c r="B54" s="92"/>
      <c r="C54" s="111"/>
      <c r="D54" s="83"/>
      <c r="E54" s="83"/>
      <c r="F54" s="86"/>
      <c r="G54" s="87"/>
      <c r="H54" s="86"/>
      <c r="I54" s="87"/>
      <c r="J54" s="88" t="s">
        <v>93</v>
      </c>
      <c r="K54" s="89"/>
      <c r="L54" s="89"/>
      <c r="M54" s="89"/>
      <c r="N54" s="89"/>
      <c r="O54" s="89"/>
      <c r="P54" s="89"/>
      <c r="Q54" s="89"/>
      <c r="R54" s="89"/>
      <c r="S54" s="90"/>
    </row>
    <row r="55" spans="1:19" ht="38.25" customHeight="1" x14ac:dyDescent="0.25">
      <c r="A55" s="49"/>
      <c r="B55" s="91" t="s">
        <v>20</v>
      </c>
      <c r="C55" s="110" t="s">
        <v>52</v>
      </c>
      <c r="D55" s="82">
        <v>12029</v>
      </c>
      <c r="E55" s="82">
        <v>12291</v>
      </c>
      <c r="F55" s="84">
        <f>E55-D55</f>
        <v>262</v>
      </c>
      <c r="G55" s="85"/>
      <c r="H55" s="84">
        <f>IF(D55=0,0,ROUND(E55/D55*100,1))</f>
        <v>102.2</v>
      </c>
      <c r="I55" s="85"/>
      <c r="J55" s="42" t="s">
        <v>23</v>
      </c>
      <c r="K55" s="43"/>
      <c r="L55" s="43"/>
      <c r="M55" s="43"/>
      <c r="N55" s="43"/>
      <c r="O55" s="43"/>
      <c r="P55" s="43"/>
      <c r="Q55" s="43"/>
      <c r="R55" s="43"/>
      <c r="S55" s="44"/>
    </row>
    <row r="56" spans="1:19" ht="169.5" customHeight="1" thickBot="1" x14ac:dyDescent="0.3">
      <c r="A56" s="50"/>
      <c r="B56" s="92"/>
      <c r="C56" s="111"/>
      <c r="D56" s="83"/>
      <c r="E56" s="83"/>
      <c r="F56" s="86"/>
      <c r="G56" s="87"/>
      <c r="H56" s="86"/>
      <c r="I56" s="87"/>
      <c r="J56" s="45" t="s">
        <v>94</v>
      </c>
      <c r="K56" s="46"/>
      <c r="L56" s="46"/>
      <c r="M56" s="46"/>
      <c r="N56" s="46"/>
      <c r="O56" s="46"/>
      <c r="P56" s="46"/>
      <c r="Q56" s="46"/>
      <c r="R56" s="46"/>
      <c r="S56" s="47"/>
    </row>
    <row r="57" spans="1:19" ht="355.5" customHeight="1" thickBot="1" x14ac:dyDescent="0.3">
      <c r="A57" s="76" t="s">
        <v>26</v>
      </c>
      <c r="B57" s="77"/>
      <c r="C57" s="77"/>
      <c r="D57" s="77"/>
      <c r="E57" s="77"/>
      <c r="F57" s="77"/>
      <c r="G57" s="77"/>
      <c r="H57" s="77"/>
      <c r="I57" s="77"/>
      <c r="J57" s="77"/>
      <c r="K57" s="77"/>
      <c r="L57" s="77"/>
      <c r="M57" s="77"/>
      <c r="N57" s="77"/>
      <c r="O57" s="77"/>
      <c r="P57" s="77"/>
      <c r="Q57" s="77"/>
      <c r="R57" s="77"/>
      <c r="S57" s="78"/>
    </row>
    <row r="58" spans="1:19" ht="36" customHeight="1" x14ac:dyDescent="0.5">
      <c r="A58" s="55" t="s">
        <v>5</v>
      </c>
      <c r="B58" s="58" t="s">
        <v>6</v>
      </c>
      <c r="C58" s="59"/>
      <c r="D58" s="64" t="s">
        <v>7</v>
      </c>
      <c r="E58" s="64"/>
      <c r="F58" s="64" t="s">
        <v>8</v>
      </c>
      <c r="G58" s="64"/>
      <c r="H58" s="64"/>
      <c r="I58" s="64"/>
      <c r="J58" s="65" t="s">
        <v>9</v>
      </c>
      <c r="K58" s="66"/>
      <c r="L58" s="66"/>
      <c r="M58" s="66"/>
      <c r="N58" s="66"/>
      <c r="O58" s="66"/>
      <c r="P58" s="66"/>
      <c r="Q58" s="66"/>
      <c r="R58" s="66"/>
      <c r="S58" s="67"/>
    </row>
    <row r="59" spans="1:19" ht="30" customHeight="1" x14ac:dyDescent="0.5">
      <c r="A59" s="56"/>
      <c r="B59" s="60"/>
      <c r="C59" s="61"/>
      <c r="D59" s="32" t="s">
        <v>10</v>
      </c>
      <c r="E59" s="32" t="s">
        <v>11</v>
      </c>
      <c r="F59" s="74" t="s">
        <v>12</v>
      </c>
      <c r="G59" s="74"/>
      <c r="H59" s="74" t="s">
        <v>13</v>
      </c>
      <c r="I59" s="74"/>
      <c r="J59" s="68"/>
      <c r="K59" s="69"/>
      <c r="L59" s="69"/>
      <c r="M59" s="69"/>
      <c r="N59" s="69"/>
      <c r="O59" s="69"/>
      <c r="P59" s="69"/>
      <c r="Q59" s="69"/>
      <c r="R59" s="69"/>
      <c r="S59" s="70"/>
    </row>
    <row r="60" spans="1:19" ht="35.25" customHeight="1" x14ac:dyDescent="0.25">
      <c r="A60" s="57"/>
      <c r="B60" s="62"/>
      <c r="C60" s="63"/>
      <c r="D60" s="33" t="s">
        <v>14</v>
      </c>
      <c r="E60" s="33" t="s">
        <v>15</v>
      </c>
      <c r="F60" s="75" t="s">
        <v>16</v>
      </c>
      <c r="G60" s="75"/>
      <c r="H60" s="75" t="s">
        <v>17</v>
      </c>
      <c r="I60" s="75"/>
      <c r="J60" s="71"/>
      <c r="K60" s="72"/>
      <c r="L60" s="72"/>
      <c r="M60" s="72"/>
      <c r="N60" s="72"/>
      <c r="O60" s="72"/>
      <c r="P60" s="72"/>
      <c r="Q60" s="72"/>
      <c r="R60" s="72"/>
      <c r="S60" s="73"/>
    </row>
    <row r="61" spans="1:19" ht="37.5" customHeight="1" x14ac:dyDescent="0.25">
      <c r="A61" s="48">
        <v>5</v>
      </c>
      <c r="B61" s="93" t="s">
        <v>18</v>
      </c>
      <c r="C61" s="96" t="s">
        <v>34</v>
      </c>
      <c r="D61" s="112">
        <f>IF(D66=0,0,ROUND(D64/D66*100,1))</f>
        <v>8.9</v>
      </c>
      <c r="E61" s="112">
        <f>IF(E66=0,0,ROUND(E64/E66*100,1))</f>
        <v>10</v>
      </c>
      <c r="F61" s="84">
        <f>E61-D61</f>
        <v>1.0999999999999996</v>
      </c>
      <c r="G61" s="85"/>
      <c r="H61" s="84">
        <f>IF(D61=0,0,ROUND(E61/D61*100,1))</f>
        <v>112.4</v>
      </c>
      <c r="I61" s="85"/>
      <c r="J61" s="42" t="s">
        <v>72</v>
      </c>
      <c r="K61" s="43"/>
      <c r="L61" s="43"/>
      <c r="M61" s="43"/>
      <c r="N61" s="43"/>
      <c r="O61" s="43"/>
      <c r="P61" s="43"/>
      <c r="Q61" s="43"/>
      <c r="R61" s="43"/>
      <c r="S61" s="44"/>
    </row>
    <row r="62" spans="1:19" ht="171" customHeight="1" x14ac:dyDescent="0.25">
      <c r="A62" s="49"/>
      <c r="B62" s="94"/>
      <c r="C62" s="97"/>
      <c r="D62" s="113"/>
      <c r="E62" s="113"/>
      <c r="F62" s="115"/>
      <c r="G62" s="116"/>
      <c r="H62" s="115"/>
      <c r="I62" s="116"/>
      <c r="J62" s="51" t="str">
        <f>"El indicador al final del período de evaluación registró un alcanzado del "&amp;E61&amp;" por ciento en comparación con la meta programada del "&amp;D61&amp;" por ciento, representa un cumplimiento de la meta del "&amp;H61&amp;" por ciento, colocando el indicador en un semáforo de color "&amp;IF(AND(D61=0,H61=0),"",IF(AND(H61&gt;=95,H61&lt;=105,H64&gt;=95,H64&lt;=105,H66&gt;=95,H66&lt;=105),"VERDE:SE LOGRÓ LA META",IF(AND(H61&gt;=95,H61&lt;=105,H64&lt;95),"VERDE:AUNQUE EL INDICADOR ES VERDE, HAY VARIACIÓN EN VARIABLES",IF(AND(H61&gt;=95,H61&lt;=105,H64&gt;105),"VERDE:AUNQUE EL INDICADOR ES VERDE, HAY VARIACIÓN EN VARIABLES",IF(AND(H61&gt;=95,H61&lt;=105,H66&lt;95),"VERDE:AUNQUE EL INDICADOR ES VERDE, HAY VARIACIÓN EN VARIABLES",IF(AND(H61&gt;=95,H61&lt;=105,H66&gt;105),"VERDE:AUNQUE EL INDICADOR ES VERDE, HAY VARIACIÓN EN VARIABLES",IF(OR(AND(H61&gt;=90,H61&lt;95),AND(H61&gt;105,H61&lt;=110)),"AMARILLO",IF(OR(H61&lt;90,H61&gt;110),"ROJO",IF(AND(D61&lt;&gt;0,E61=0),"ROJO","")))))))))&amp;". 
"&amp;IF(AND(D61=0,E61=0),"NO",IF(OR(H61&lt;95,H61&gt;105),"SI","NO"))&amp;" hubo variación en el indicador y "&amp;IF(AND(D64=0,D66=0,H64=0,H66=0),"NO",IF(OR(H64&lt;95,H64&gt;105,H66&lt;95,H66&gt;105),"SI","NO"))&amp;" hubo variación en variables."</f>
        <v>El indicador al final del período de evaluación registró un alcanzado del 10 por ciento en comparación con la meta programada del 8.9 por ciento, representa un cumplimiento de la meta del 112.4 por ciento, colocando el indicador en un semáforo de color ROJO. 
SI hubo variación en el indicador y SI hubo variación en variables.</v>
      </c>
      <c r="K62" s="52"/>
      <c r="L62" s="52"/>
      <c r="M62" s="52"/>
      <c r="N62" s="52"/>
      <c r="O62" s="52"/>
      <c r="P62" s="52"/>
      <c r="Q62" s="52"/>
      <c r="R62" s="52"/>
      <c r="S62" s="53"/>
    </row>
    <row r="63" spans="1:19" ht="302.25" customHeight="1" x14ac:dyDescent="0.25">
      <c r="A63" s="49"/>
      <c r="B63" s="95"/>
      <c r="C63" s="98"/>
      <c r="D63" s="114"/>
      <c r="E63" s="114"/>
      <c r="F63" s="86"/>
      <c r="G63" s="87"/>
      <c r="H63" s="86"/>
      <c r="I63" s="87"/>
      <c r="J63" s="119" t="s">
        <v>111</v>
      </c>
      <c r="K63" s="120"/>
      <c r="L63" s="120"/>
      <c r="M63" s="120"/>
      <c r="N63" s="120"/>
      <c r="O63" s="120"/>
      <c r="P63" s="120"/>
      <c r="Q63" s="120"/>
      <c r="R63" s="120"/>
      <c r="S63" s="121"/>
    </row>
    <row r="64" spans="1:19" ht="42" customHeight="1" x14ac:dyDescent="0.25">
      <c r="A64" s="49"/>
      <c r="B64" s="91" t="s">
        <v>19</v>
      </c>
      <c r="C64" s="109" t="s">
        <v>35</v>
      </c>
      <c r="D64" s="81">
        <v>4980</v>
      </c>
      <c r="E64" s="81">
        <v>3782</v>
      </c>
      <c r="F64" s="54">
        <f t="shared" ref="F64" si="4">E64-D64</f>
        <v>-1198</v>
      </c>
      <c r="G64" s="54"/>
      <c r="H64" s="54">
        <f t="shared" ref="H64" si="5">IF(D64=0,0,ROUND(E64/D64*100,1))</f>
        <v>75.900000000000006</v>
      </c>
      <c r="I64" s="54"/>
      <c r="J64" s="42" t="s">
        <v>27</v>
      </c>
      <c r="K64" s="43"/>
      <c r="L64" s="43"/>
      <c r="M64" s="43"/>
      <c r="N64" s="43"/>
      <c r="O64" s="43"/>
      <c r="P64" s="43"/>
      <c r="Q64" s="43"/>
      <c r="R64" s="43"/>
      <c r="S64" s="44"/>
    </row>
    <row r="65" spans="1:19" ht="210.75" customHeight="1" x14ac:dyDescent="0.25">
      <c r="A65" s="49"/>
      <c r="B65" s="92"/>
      <c r="C65" s="109"/>
      <c r="D65" s="81"/>
      <c r="E65" s="81"/>
      <c r="F65" s="54"/>
      <c r="G65" s="54"/>
      <c r="H65" s="54"/>
      <c r="I65" s="54"/>
      <c r="J65" s="88" t="s">
        <v>95</v>
      </c>
      <c r="K65" s="89"/>
      <c r="L65" s="89"/>
      <c r="M65" s="89"/>
      <c r="N65" s="89"/>
      <c r="O65" s="89"/>
      <c r="P65" s="89"/>
      <c r="Q65" s="89"/>
      <c r="R65" s="89"/>
      <c r="S65" s="90"/>
    </row>
    <row r="66" spans="1:19" ht="48" customHeight="1" x14ac:dyDescent="0.25">
      <c r="A66" s="49"/>
      <c r="B66" s="91" t="s">
        <v>20</v>
      </c>
      <c r="C66" s="80" t="s">
        <v>53</v>
      </c>
      <c r="D66" s="81">
        <v>55964</v>
      </c>
      <c r="E66" s="81">
        <v>37919</v>
      </c>
      <c r="F66" s="54">
        <f>E66-D66</f>
        <v>-18045</v>
      </c>
      <c r="G66" s="54"/>
      <c r="H66" s="54">
        <f>IF(D66=0,0,ROUND(E66/D66*100,1))</f>
        <v>67.8</v>
      </c>
      <c r="I66" s="54"/>
      <c r="J66" s="42" t="s">
        <v>23</v>
      </c>
      <c r="K66" s="43"/>
      <c r="L66" s="43"/>
      <c r="M66" s="43"/>
      <c r="N66" s="43"/>
      <c r="O66" s="43"/>
      <c r="P66" s="43"/>
      <c r="Q66" s="43"/>
      <c r="R66" s="43"/>
      <c r="S66" s="44"/>
    </row>
    <row r="67" spans="1:19" ht="194.25" customHeight="1" thickBot="1" x14ac:dyDescent="0.3">
      <c r="A67" s="50"/>
      <c r="B67" s="92"/>
      <c r="C67" s="80"/>
      <c r="D67" s="81"/>
      <c r="E67" s="81"/>
      <c r="F67" s="54"/>
      <c r="G67" s="54"/>
      <c r="H67" s="54"/>
      <c r="I67" s="54"/>
      <c r="J67" s="45" t="s">
        <v>96</v>
      </c>
      <c r="K67" s="46"/>
      <c r="L67" s="46"/>
      <c r="M67" s="46"/>
      <c r="N67" s="46"/>
      <c r="O67" s="46"/>
      <c r="P67" s="46"/>
      <c r="Q67" s="46"/>
      <c r="R67" s="46"/>
      <c r="S67" s="47"/>
    </row>
    <row r="68" spans="1:19" s="16" customFormat="1" ht="37.5" customHeight="1" thickBot="1" x14ac:dyDescent="0.3">
      <c r="A68" s="23"/>
      <c r="B68" s="17"/>
      <c r="C68" s="18"/>
      <c r="D68" s="19"/>
      <c r="E68" s="19"/>
      <c r="F68" s="20"/>
      <c r="G68" s="20"/>
      <c r="H68" s="20"/>
      <c r="I68" s="20"/>
      <c r="J68" s="21"/>
      <c r="K68" s="21"/>
      <c r="L68" s="21"/>
      <c r="M68" s="21"/>
      <c r="N68" s="21"/>
      <c r="O68" s="21"/>
      <c r="P68" s="21"/>
      <c r="Q68" s="21"/>
      <c r="R68" s="21"/>
      <c r="S68" s="22"/>
    </row>
    <row r="69" spans="1:19" s="16" customFormat="1" ht="36.75" customHeight="1" x14ac:dyDescent="0.5">
      <c r="A69" s="55" t="s">
        <v>5</v>
      </c>
      <c r="B69" s="58" t="s">
        <v>6</v>
      </c>
      <c r="C69" s="59"/>
      <c r="D69" s="64" t="s">
        <v>7</v>
      </c>
      <c r="E69" s="64"/>
      <c r="F69" s="64" t="s">
        <v>8</v>
      </c>
      <c r="G69" s="64"/>
      <c r="H69" s="64"/>
      <c r="I69" s="64"/>
      <c r="J69" s="65" t="s">
        <v>9</v>
      </c>
      <c r="K69" s="66"/>
      <c r="L69" s="66"/>
      <c r="M69" s="66"/>
      <c r="N69" s="66"/>
      <c r="O69" s="66"/>
      <c r="P69" s="66"/>
      <c r="Q69" s="66"/>
      <c r="R69" s="66"/>
      <c r="S69" s="67"/>
    </row>
    <row r="70" spans="1:19" ht="30.75" customHeight="1" x14ac:dyDescent="0.5">
      <c r="A70" s="56"/>
      <c r="B70" s="60"/>
      <c r="C70" s="61"/>
      <c r="D70" s="32" t="s">
        <v>10</v>
      </c>
      <c r="E70" s="32" t="s">
        <v>11</v>
      </c>
      <c r="F70" s="74" t="s">
        <v>12</v>
      </c>
      <c r="G70" s="74"/>
      <c r="H70" s="74" t="s">
        <v>13</v>
      </c>
      <c r="I70" s="74"/>
      <c r="J70" s="68"/>
      <c r="K70" s="69"/>
      <c r="L70" s="69"/>
      <c r="M70" s="69"/>
      <c r="N70" s="69"/>
      <c r="O70" s="69"/>
      <c r="P70" s="69"/>
      <c r="Q70" s="69"/>
      <c r="R70" s="69"/>
      <c r="S70" s="70"/>
    </row>
    <row r="71" spans="1:19" ht="29.25" customHeight="1" x14ac:dyDescent="0.25">
      <c r="A71" s="57"/>
      <c r="B71" s="62"/>
      <c r="C71" s="63"/>
      <c r="D71" s="33" t="s">
        <v>14</v>
      </c>
      <c r="E71" s="33" t="s">
        <v>15</v>
      </c>
      <c r="F71" s="75" t="s">
        <v>16</v>
      </c>
      <c r="G71" s="75"/>
      <c r="H71" s="75" t="s">
        <v>17</v>
      </c>
      <c r="I71" s="75"/>
      <c r="J71" s="71"/>
      <c r="K71" s="72"/>
      <c r="L71" s="72"/>
      <c r="M71" s="72"/>
      <c r="N71" s="72"/>
      <c r="O71" s="72"/>
      <c r="P71" s="72"/>
      <c r="Q71" s="72"/>
      <c r="R71" s="72"/>
      <c r="S71" s="73"/>
    </row>
    <row r="72" spans="1:19" ht="62.25" customHeight="1" x14ac:dyDescent="0.25">
      <c r="A72" s="108">
        <v>6</v>
      </c>
      <c r="B72" s="93" t="s">
        <v>18</v>
      </c>
      <c r="C72" s="96" t="s">
        <v>36</v>
      </c>
      <c r="D72" s="112">
        <f>IF(D77=0,0,ROUND(D75/D77*100,1))</f>
        <v>54.6</v>
      </c>
      <c r="E72" s="112">
        <f>IF(E77=0,0,ROUND(E75/E77*100,1))</f>
        <v>44.6</v>
      </c>
      <c r="F72" s="84">
        <f>E72-D72</f>
        <v>-10</v>
      </c>
      <c r="G72" s="85"/>
      <c r="H72" s="84">
        <f>IF(D72=0,0,ROUND(E72/D72*100,1))</f>
        <v>81.7</v>
      </c>
      <c r="I72" s="85"/>
      <c r="J72" s="42" t="s">
        <v>72</v>
      </c>
      <c r="K72" s="43"/>
      <c r="L72" s="43"/>
      <c r="M72" s="43"/>
      <c r="N72" s="43"/>
      <c r="O72" s="43"/>
      <c r="P72" s="43"/>
      <c r="Q72" s="43"/>
      <c r="R72" s="43"/>
      <c r="S72" s="44"/>
    </row>
    <row r="73" spans="1:19" ht="171" customHeight="1" x14ac:dyDescent="0.25">
      <c r="A73" s="108"/>
      <c r="B73" s="94"/>
      <c r="C73" s="97"/>
      <c r="D73" s="113"/>
      <c r="E73" s="113"/>
      <c r="F73" s="115"/>
      <c r="G73" s="116"/>
      <c r="H73" s="115"/>
      <c r="I73" s="116"/>
      <c r="J73" s="51" t="str">
        <f>"El indicador al final del período de evaluación registró un alcanzado del "&amp;E72&amp;" por ciento en comparación con la meta programada del "&amp;D72&amp;" por ciento, representa un cumplimiento de la meta del "&amp;H72&amp;" por ciento, colocando el indicador en un semáforo de color "&amp;IF(AND(D72=0,H72=0),"",IF(AND(H72&gt;=95,H72&lt;=105,H75&gt;=95,H75&lt;=105,H77&gt;=95,H77&lt;=105),"VERDE:SE LOGRÓ LA META",IF(AND(H72&gt;=95,H72&lt;=105,H75&lt;95),"VERDE:AUNQUE EL INDICADOR ES VERDE, HAY VARIACIÓN EN VARIABLES",IF(AND(H72&gt;=95,H72&lt;=105,H75&gt;105),"VERDE:AUNQUE EL INDICADOR ES VERDE, HAY VARIACIÓN EN VARIABLES",IF(AND(H72&gt;=95,H72&lt;=105,H77&lt;95),"VERDE:AUNQUE EL INDICADOR ES VERDE, HAY VARIACIÓN EN VARIABLES",IF(AND(H72&gt;=95,H72&lt;=105,H77&gt;105),"VERDE:AUNQUE EL INDICADOR ES VERDE, HAY VARIACIÓN EN VARIABLES",IF(OR(AND(H72&gt;=90,H72&lt;95),AND(H72&gt;105,H72&lt;=110)),"AMARILLO",IF(OR(H72&lt;90,H72&gt;110),"ROJO",IF(AND(D72&lt;&gt;0,E72=0),"ROJO","")))))))))&amp;". 
"&amp;IF(AND(D72=0,E72=0),"NO",IF(OR(H72&lt;95,H72&gt;105),"SI","NO"))&amp;" hubo variación en el indicador y "&amp;IF(AND(D75=0,D77=0,H75=0,H77=0),"NO",IF(OR(H75&lt;95,H75&gt;105,H77&lt;95,H77&gt;105),"SI","NO"))&amp;" hubo variación en variables."</f>
        <v>El indicador al final del período de evaluación registró un alcanzado del 44.6 por ciento en comparación con la meta programada del 54.6 por ciento, representa un cumplimiento de la meta del 81.7 por ciento, colocando el indicador en un semáforo de color ROJO. 
SI hubo variación en el indicador y SI hubo variación en variables.</v>
      </c>
      <c r="K73" s="52"/>
      <c r="L73" s="52"/>
      <c r="M73" s="52"/>
      <c r="N73" s="52"/>
      <c r="O73" s="52"/>
      <c r="P73" s="52"/>
      <c r="Q73" s="52"/>
      <c r="R73" s="52"/>
      <c r="S73" s="53"/>
    </row>
    <row r="74" spans="1:19" ht="273" customHeight="1" x14ac:dyDescent="0.25">
      <c r="A74" s="108"/>
      <c r="B74" s="95"/>
      <c r="C74" s="98"/>
      <c r="D74" s="114"/>
      <c r="E74" s="114"/>
      <c r="F74" s="86"/>
      <c r="G74" s="87"/>
      <c r="H74" s="86"/>
      <c r="I74" s="87"/>
      <c r="J74" s="119" t="s">
        <v>112</v>
      </c>
      <c r="K74" s="120"/>
      <c r="L74" s="120"/>
      <c r="M74" s="120"/>
      <c r="N74" s="120"/>
      <c r="O74" s="120"/>
      <c r="P74" s="120"/>
      <c r="Q74" s="120"/>
      <c r="R74" s="120"/>
      <c r="S74" s="121"/>
    </row>
    <row r="75" spans="1:19" ht="37.5" customHeight="1" x14ac:dyDescent="0.25">
      <c r="A75" s="108"/>
      <c r="B75" s="79" t="s">
        <v>19</v>
      </c>
      <c r="C75" s="109" t="s">
        <v>37</v>
      </c>
      <c r="D75" s="81">
        <v>7987</v>
      </c>
      <c r="E75" s="81">
        <f>4309+2682</f>
        <v>6991</v>
      </c>
      <c r="F75" s="54">
        <f t="shared" ref="F75" si="6">E75-D75</f>
        <v>-996</v>
      </c>
      <c r="G75" s="54"/>
      <c r="H75" s="54">
        <f t="shared" ref="H75" si="7">IF(D75=0,0,ROUND(E75/D75*100,1))</f>
        <v>87.5</v>
      </c>
      <c r="I75" s="54"/>
      <c r="J75" s="42" t="s">
        <v>27</v>
      </c>
      <c r="K75" s="43"/>
      <c r="L75" s="43"/>
      <c r="M75" s="43"/>
      <c r="N75" s="43"/>
      <c r="O75" s="43"/>
      <c r="P75" s="43"/>
      <c r="Q75" s="43"/>
      <c r="R75" s="43"/>
      <c r="S75" s="44"/>
    </row>
    <row r="76" spans="1:19" ht="234.75" customHeight="1" x14ac:dyDescent="0.25">
      <c r="A76" s="108"/>
      <c r="B76" s="79"/>
      <c r="C76" s="109"/>
      <c r="D76" s="81"/>
      <c r="E76" s="81"/>
      <c r="F76" s="54"/>
      <c r="G76" s="54"/>
      <c r="H76" s="54"/>
      <c r="I76" s="54"/>
      <c r="J76" s="88" t="s">
        <v>97</v>
      </c>
      <c r="K76" s="89"/>
      <c r="L76" s="89"/>
      <c r="M76" s="89"/>
      <c r="N76" s="89"/>
      <c r="O76" s="89"/>
      <c r="P76" s="89"/>
      <c r="Q76" s="89"/>
      <c r="R76" s="89"/>
      <c r="S76" s="90"/>
    </row>
    <row r="77" spans="1:19" ht="32.25" customHeight="1" x14ac:dyDescent="0.25">
      <c r="A77" s="108"/>
      <c r="B77" s="79" t="s">
        <v>20</v>
      </c>
      <c r="C77" s="80" t="s">
        <v>54</v>
      </c>
      <c r="D77" s="81">
        <v>14630</v>
      </c>
      <c r="E77" s="81">
        <v>15669</v>
      </c>
      <c r="F77" s="54">
        <f>E77-D77</f>
        <v>1039</v>
      </c>
      <c r="G77" s="54"/>
      <c r="H77" s="54">
        <f>IF(D77=0,0,ROUND(E77/D77*100,1))</f>
        <v>107.1</v>
      </c>
      <c r="I77" s="54"/>
      <c r="J77" s="42" t="s">
        <v>23</v>
      </c>
      <c r="K77" s="43"/>
      <c r="L77" s="43"/>
      <c r="M77" s="43"/>
      <c r="N77" s="43"/>
      <c r="O77" s="43"/>
      <c r="P77" s="43"/>
      <c r="Q77" s="43"/>
      <c r="R77" s="43"/>
      <c r="S77" s="44"/>
    </row>
    <row r="78" spans="1:19" ht="219.75" customHeight="1" thickBot="1" x14ac:dyDescent="0.3">
      <c r="A78" s="108"/>
      <c r="B78" s="79"/>
      <c r="C78" s="80"/>
      <c r="D78" s="81"/>
      <c r="E78" s="81"/>
      <c r="F78" s="54"/>
      <c r="G78" s="54"/>
      <c r="H78" s="54"/>
      <c r="I78" s="54"/>
      <c r="J78" s="45" t="s">
        <v>96</v>
      </c>
      <c r="K78" s="46"/>
      <c r="L78" s="46"/>
      <c r="M78" s="46"/>
      <c r="N78" s="46"/>
      <c r="O78" s="46"/>
      <c r="P78" s="46"/>
      <c r="Q78" s="46"/>
      <c r="R78" s="46"/>
      <c r="S78" s="47"/>
    </row>
    <row r="79" spans="1:19" ht="354.95" customHeight="1" thickBot="1" x14ac:dyDescent="0.3">
      <c r="A79" s="76" t="s">
        <v>24</v>
      </c>
      <c r="B79" s="122"/>
      <c r="C79" s="122"/>
      <c r="D79" s="122"/>
      <c r="E79" s="122"/>
      <c r="F79" s="122"/>
      <c r="G79" s="122"/>
      <c r="H79" s="122"/>
      <c r="I79" s="122"/>
      <c r="J79" s="122"/>
      <c r="K79" s="122"/>
      <c r="L79" s="122"/>
      <c r="M79" s="122"/>
      <c r="N79" s="122"/>
      <c r="O79" s="122"/>
      <c r="P79" s="122"/>
      <c r="Q79" s="122"/>
      <c r="R79" s="122"/>
      <c r="S79" s="123"/>
    </row>
    <row r="80" spans="1:19" ht="45" customHeight="1" x14ac:dyDescent="0.5">
      <c r="A80" s="55" t="s">
        <v>5</v>
      </c>
      <c r="B80" s="58" t="s">
        <v>6</v>
      </c>
      <c r="C80" s="59"/>
      <c r="D80" s="64" t="s">
        <v>7</v>
      </c>
      <c r="E80" s="64"/>
      <c r="F80" s="64" t="s">
        <v>8</v>
      </c>
      <c r="G80" s="64"/>
      <c r="H80" s="64"/>
      <c r="I80" s="64"/>
      <c r="J80" s="65" t="s">
        <v>9</v>
      </c>
      <c r="K80" s="66"/>
      <c r="L80" s="66"/>
      <c r="M80" s="66"/>
      <c r="N80" s="66"/>
      <c r="O80" s="66"/>
      <c r="P80" s="66"/>
      <c r="Q80" s="66"/>
      <c r="R80" s="66"/>
      <c r="S80" s="67"/>
    </row>
    <row r="81" spans="1:19" ht="30" customHeight="1" x14ac:dyDescent="0.5">
      <c r="A81" s="56"/>
      <c r="B81" s="60"/>
      <c r="C81" s="61"/>
      <c r="D81" s="32" t="s">
        <v>10</v>
      </c>
      <c r="E81" s="32" t="s">
        <v>11</v>
      </c>
      <c r="F81" s="74" t="s">
        <v>12</v>
      </c>
      <c r="G81" s="74"/>
      <c r="H81" s="74" t="s">
        <v>13</v>
      </c>
      <c r="I81" s="74"/>
      <c r="J81" s="68"/>
      <c r="K81" s="69"/>
      <c r="L81" s="69"/>
      <c r="M81" s="69"/>
      <c r="N81" s="69"/>
      <c r="O81" s="69"/>
      <c r="P81" s="69"/>
      <c r="Q81" s="69"/>
      <c r="R81" s="69"/>
      <c r="S81" s="70"/>
    </row>
    <row r="82" spans="1:19" ht="30" customHeight="1" x14ac:dyDescent="0.25">
      <c r="A82" s="57"/>
      <c r="B82" s="62"/>
      <c r="C82" s="63"/>
      <c r="D82" s="33" t="s">
        <v>14</v>
      </c>
      <c r="E82" s="33" t="s">
        <v>15</v>
      </c>
      <c r="F82" s="75" t="s">
        <v>16</v>
      </c>
      <c r="G82" s="75"/>
      <c r="H82" s="75" t="s">
        <v>17</v>
      </c>
      <c r="I82" s="75"/>
      <c r="J82" s="71"/>
      <c r="K82" s="72"/>
      <c r="L82" s="72"/>
      <c r="M82" s="72"/>
      <c r="N82" s="72"/>
      <c r="O82" s="72"/>
      <c r="P82" s="72"/>
      <c r="Q82" s="72"/>
      <c r="R82" s="72"/>
      <c r="S82" s="73"/>
    </row>
    <row r="83" spans="1:19" ht="43.5" customHeight="1" x14ac:dyDescent="0.25">
      <c r="A83" s="48">
        <v>7</v>
      </c>
      <c r="B83" s="93" t="s">
        <v>18</v>
      </c>
      <c r="C83" s="96" t="s">
        <v>80</v>
      </c>
      <c r="D83" s="112">
        <f>IF(D88=0,0,ROUND(D86/D88*100,1))</f>
        <v>100</v>
      </c>
      <c r="E83" s="112">
        <f>IF(E88=0,0,ROUND(E86/E88*100,1))</f>
        <v>55.6</v>
      </c>
      <c r="F83" s="84">
        <f>E83-D83</f>
        <v>-44.4</v>
      </c>
      <c r="G83" s="85"/>
      <c r="H83" s="84">
        <f>IF(D83=0,0,ROUND(E83/D83*100,1))</f>
        <v>55.6</v>
      </c>
      <c r="I83" s="85"/>
      <c r="J83" s="42" t="s">
        <v>72</v>
      </c>
      <c r="K83" s="43"/>
      <c r="L83" s="43"/>
      <c r="M83" s="43"/>
      <c r="N83" s="43"/>
      <c r="O83" s="43"/>
      <c r="P83" s="43"/>
      <c r="Q83" s="43"/>
      <c r="R83" s="43"/>
      <c r="S83" s="44"/>
    </row>
    <row r="84" spans="1:19" ht="167.25" customHeight="1" x14ac:dyDescent="0.25">
      <c r="A84" s="49"/>
      <c r="B84" s="94"/>
      <c r="C84" s="97"/>
      <c r="D84" s="113"/>
      <c r="E84" s="113"/>
      <c r="F84" s="115"/>
      <c r="G84" s="116"/>
      <c r="H84" s="115"/>
      <c r="I84" s="116"/>
      <c r="J84" s="51" t="str">
        <f>"El indicador al final del período de evaluación registró un alcanzado del "&amp;E83&amp;" por ciento en comparación con la meta programada del "&amp;D83&amp;" por ciento, representa un cumplimiento de la meta del "&amp;H83&amp;" por ciento, colocando el indicador en un semáforo de color "&amp;IF(AND(D83=0,H83=0),"",IF(AND(H83&gt;=95,H83&lt;=105,H86&gt;=95,H86&lt;=105,H88&gt;=95,H88&lt;=105),"VERDE:SE LOGRÓ LA META",IF(AND(H83&gt;=95,H83&lt;=105,H86&lt;95),"VERDE:AUNQUE EL INDICADOR ES VERDE, HAY VARIACIÓN EN VARIABLES",IF(AND(H83&gt;=95,H83&lt;=105,H86&gt;105),"VERDE:AUNQUE EL INDICADOR ES VERDE, HAY VARIACIÓN EN VARIABLES",IF(AND(H83&gt;=95,H83&lt;=105,H88&lt;95),"VERDE:AUNQUE EL INDICADOR ES VERDE, HAY VARIACIÓN EN VARIABLES",IF(AND(H83&gt;=95,H83&lt;=105,H88&gt;105),"VERDE:AUNQUE EL INDICADOR ES VERDE, HAY VARIACIÓN EN VARIABLES",IF(OR(AND(H83&gt;=90,H83&lt;95),AND(H83&gt;105,H83&lt;=110)),"AMARILLO",IF(OR(H83&lt;90,H83&gt;110),"ROJO",IF(AND(D83&lt;&gt;0,E83=0),"ROJO","")))))))))&amp;". 
"&amp;IF(AND(D83=0,E83=0),"NO",IF(OR(H83&lt;95,H83&gt;105),"SI","NO"))&amp;" hubo variación en el indicador y "&amp;IF(AND(D86=0,D88=0,H86=0,H88=0),"NO",IF(OR(H86&lt;95,H86&gt;105,H88&lt;95,H88&gt;105),"SI","NO"))&amp;" hubo variación en variables."</f>
        <v>El indicador al final del período de evaluación registró un alcanzado del 55.6 por ciento en comparación con la meta programada del 100 por ciento, representa un cumplimiento de la meta del 55.6 por ciento, colocando el indicador en un semáforo de color ROJO. 
SI hubo variación en el indicador y SI hubo variación en variables.</v>
      </c>
      <c r="K84" s="52"/>
      <c r="L84" s="52"/>
      <c r="M84" s="52"/>
      <c r="N84" s="52"/>
      <c r="O84" s="52"/>
      <c r="P84" s="52"/>
      <c r="Q84" s="52"/>
      <c r="R84" s="52"/>
      <c r="S84" s="53"/>
    </row>
    <row r="85" spans="1:19" ht="291" customHeight="1" x14ac:dyDescent="0.25">
      <c r="A85" s="49"/>
      <c r="B85" s="95"/>
      <c r="C85" s="98"/>
      <c r="D85" s="114"/>
      <c r="E85" s="114"/>
      <c r="F85" s="86"/>
      <c r="G85" s="87"/>
      <c r="H85" s="86"/>
      <c r="I85" s="87"/>
      <c r="J85" s="119" t="s">
        <v>113</v>
      </c>
      <c r="K85" s="120"/>
      <c r="L85" s="120"/>
      <c r="M85" s="120"/>
      <c r="N85" s="120"/>
      <c r="O85" s="120"/>
      <c r="P85" s="120"/>
      <c r="Q85" s="120"/>
      <c r="R85" s="120"/>
      <c r="S85" s="121"/>
    </row>
    <row r="86" spans="1:19" ht="39.75" customHeight="1" x14ac:dyDescent="0.25">
      <c r="A86" s="49"/>
      <c r="B86" s="91" t="s">
        <v>19</v>
      </c>
      <c r="C86" s="117" t="s">
        <v>79</v>
      </c>
      <c r="D86" s="82">
        <v>157153</v>
      </c>
      <c r="E86" s="82">
        <v>87299</v>
      </c>
      <c r="F86" s="84">
        <f t="shared" ref="F86" si="8">E86-D86</f>
        <v>-69854</v>
      </c>
      <c r="G86" s="85"/>
      <c r="H86" s="84">
        <f t="shared" ref="H86" si="9">IF(D86=0,0,ROUND(E86/D86*100,1))</f>
        <v>55.6</v>
      </c>
      <c r="I86" s="85"/>
      <c r="J86" s="42" t="s">
        <v>27</v>
      </c>
      <c r="K86" s="43"/>
      <c r="L86" s="43"/>
      <c r="M86" s="43"/>
      <c r="N86" s="43"/>
      <c r="O86" s="43"/>
      <c r="P86" s="43"/>
      <c r="Q86" s="43"/>
      <c r="R86" s="43"/>
      <c r="S86" s="44"/>
    </row>
    <row r="87" spans="1:19" ht="219.75" customHeight="1" x14ac:dyDescent="0.25">
      <c r="A87" s="49"/>
      <c r="B87" s="92"/>
      <c r="C87" s="118"/>
      <c r="D87" s="83"/>
      <c r="E87" s="83"/>
      <c r="F87" s="86"/>
      <c r="G87" s="87"/>
      <c r="H87" s="86"/>
      <c r="I87" s="87"/>
      <c r="J87" s="88" t="s">
        <v>98</v>
      </c>
      <c r="K87" s="89"/>
      <c r="L87" s="89"/>
      <c r="M87" s="89"/>
      <c r="N87" s="89"/>
      <c r="O87" s="89"/>
      <c r="P87" s="89"/>
      <c r="Q87" s="89"/>
      <c r="R87" s="89"/>
      <c r="S87" s="90"/>
    </row>
    <row r="88" spans="1:19" ht="36" customHeight="1" x14ac:dyDescent="0.25">
      <c r="A88" s="49"/>
      <c r="B88" s="91" t="s">
        <v>20</v>
      </c>
      <c r="C88" s="110" t="s">
        <v>78</v>
      </c>
      <c r="D88" s="147">
        <v>157153</v>
      </c>
      <c r="E88" s="149">
        <f>D88</f>
        <v>157153</v>
      </c>
      <c r="F88" s="84">
        <f>E88-D88</f>
        <v>0</v>
      </c>
      <c r="G88" s="85"/>
      <c r="H88" s="84">
        <f>IF(D88=0,0,ROUND(E88/D88*100,1))</f>
        <v>100</v>
      </c>
      <c r="I88" s="85"/>
      <c r="J88" s="42" t="s">
        <v>23</v>
      </c>
      <c r="K88" s="43"/>
      <c r="L88" s="43"/>
      <c r="M88" s="43"/>
      <c r="N88" s="43"/>
      <c r="O88" s="43"/>
      <c r="P88" s="43"/>
      <c r="Q88" s="43"/>
      <c r="R88" s="43"/>
      <c r="S88" s="44"/>
    </row>
    <row r="89" spans="1:19" ht="199.5" customHeight="1" thickBot="1" x14ac:dyDescent="0.3">
      <c r="A89" s="50"/>
      <c r="B89" s="92"/>
      <c r="C89" s="111"/>
      <c r="D89" s="148"/>
      <c r="E89" s="150"/>
      <c r="F89" s="86"/>
      <c r="G89" s="87"/>
      <c r="H89" s="86"/>
      <c r="I89" s="87"/>
      <c r="J89" s="45" t="s">
        <v>92</v>
      </c>
      <c r="K89" s="46"/>
      <c r="L89" s="46"/>
      <c r="M89" s="46"/>
      <c r="N89" s="46"/>
      <c r="O89" s="46"/>
      <c r="P89" s="46"/>
      <c r="Q89" s="46"/>
      <c r="R89" s="46"/>
      <c r="S89" s="47"/>
    </row>
    <row r="90" spans="1:19" ht="21.75" customHeight="1" thickBot="1" x14ac:dyDescent="0.3">
      <c r="A90" s="13"/>
      <c r="B90" s="14"/>
      <c r="C90" s="14"/>
      <c r="D90" s="14"/>
      <c r="E90" s="14"/>
      <c r="F90" s="14"/>
      <c r="G90" s="14"/>
      <c r="H90" s="14"/>
      <c r="I90" s="14"/>
      <c r="J90" s="14"/>
      <c r="K90" s="14"/>
      <c r="L90" s="14"/>
      <c r="M90" s="14"/>
      <c r="N90" s="14"/>
      <c r="O90" s="14"/>
      <c r="P90" s="14"/>
      <c r="Q90" s="14"/>
      <c r="R90" s="14"/>
      <c r="S90" s="14"/>
    </row>
    <row r="91" spans="1:19" ht="26.25" customHeight="1" x14ac:dyDescent="0.5">
      <c r="A91" s="55" t="s">
        <v>5</v>
      </c>
      <c r="B91" s="58" t="s">
        <v>6</v>
      </c>
      <c r="C91" s="59"/>
      <c r="D91" s="64" t="s">
        <v>7</v>
      </c>
      <c r="E91" s="64"/>
      <c r="F91" s="64" t="s">
        <v>8</v>
      </c>
      <c r="G91" s="64"/>
      <c r="H91" s="64"/>
      <c r="I91" s="64"/>
      <c r="J91" s="65" t="s">
        <v>9</v>
      </c>
      <c r="K91" s="66"/>
      <c r="L91" s="66"/>
      <c r="M91" s="66"/>
      <c r="N91" s="66"/>
      <c r="O91" s="66"/>
      <c r="P91" s="66"/>
      <c r="Q91" s="66"/>
      <c r="R91" s="66"/>
      <c r="S91" s="67"/>
    </row>
    <row r="92" spans="1:19" ht="30" customHeight="1" x14ac:dyDescent="0.5">
      <c r="A92" s="56"/>
      <c r="B92" s="60"/>
      <c r="C92" s="61"/>
      <c r="D92" s="32" t="s">
        <v>10</v>
      </c>
      <c r="E92" s="32" t="s">
        <v>11</v>
      </c>
      <c r="F92" s="74" t="s">
        <v>12</v>
      </c>
      <c r="G92" s="74"/>
      <c r="H92" s="74" t="s">
        <v>13</v>
      </c>
      <c r="I92" s="74"/>
      <c r="J92" s="68"/>
      <c r="K92" s="69"/>
      <c r="L92" s="69"/>
      <c r="M92" s="69"/>
      <c r="N92" s="69"/>
      <c r="O92" s="69"/>
      <c r="P92" s="69"/>
      <c r="Q92" s="69"/>
      <c r="R92" s="69"/>
      <c r="S92" s="70"/>
    </row>
    <row r="93" spans="1:19" ht="26.25" customHeight="1" x14ac:dyDescent="0.25">
      <c r="A93" s="57"/>
      <c r="B93" s="62"/>
      <c r="C93" s="63"/>
      <c r="D93" s="33" t="s">
        <v>14</v>
      </c>
      <c r="E93" s="33" t="s">
        <v>15</v>
      </c>
      <c r="F93" s="75" t="s">
        <v>16</v>
      </c>
      <c r="G93" s="75"/>
      <c r="H93" s="75" t="s">
        <v>17</v>
      </c>
      <c r="I93" s="75"/>
      <c r="J93" s="71"/>
      <c r="K93" s="72"/>
      <c r="L93" s="72"/>
      <c r="M93" s="72"/>
      <c r="N93" s="72"/>
      <c r="O93" s="72"/>
      <c r="P93" s="72"/>
      <c r="Q93" s="72"/>
      <c r="R93" s="72"/>
      <c r="S93" s="73"/>
    </row>
    <row r="94" spans="1:19" ht="63" customHeight="1" x14ac:dyDescent="0.25">
      <c r="A94" s="48">
        <v>8</v>
      </c>
      <c r="B94" s="93" t="s">
        <v>18</v>
      </c>
      <c r="C94" s="96" t="s">
        <v>55</v>
      </c>
      <c r="D94" s="112">
        <f>IF(D99=0,0,ROUND(D97/D99*100,1))</f>
        <v>87</v>
      </c>
      <c r="E94" s="112">
        <f>IF(E99=0,0,ROUND(E97/E99*100,1))</f>
        <v>93.2</v>
      </c>
      <c r="F94" s="84">
        <f>E94-D94</f>
        <v>6.2000000000000028</v>
      </c>
      <c r="G94" s="85"/>
      <c r="H94" s="84">
        <f>IF(D94=0,0,ROUND(E94/D94*100,1))</f>
        <v>107.1</v>
      </c>
      <c r="I94" s="85"/>
      <c r="J94" s="42" t="s">
        <v>72</v>
      </c>
      <c r="K94" s="43"/>
      <c r="L94" s="43"/>
      <c r="M94" s="43"/>
      <c r="N94" s="43"/>
      <c r="O94" s="43"/>
      <c r="P94" s="43"/>
      <c r="Q94" s="43"/>
      <c r="R94" s="43"/>
      <c r="S94" s="44"/>
    </row>
    <row r="95" spans="1:19" ht="165.75" customHeight="1" x14ac:dyDescent="0.25">
      <c r="A95" s="49"/>
      <c r="B95" s="94"/>
      <c r="C95" s="97"/>
      <c r="D95" s="113"/>
      <c r="E95" s="113"/>
      <c r="F95" s="115"/>
      <c r="G95" s="116"/>
      <c r="H95" s="115"/>
      <c r="I95" s="116"/>
      <c r="J95" s="51" t="str">
        <f>"El indicador al final del período de evaluación registró un alcanzado del "&amp;E94&amp;" por ciento en comparación con la meta programada del "&amp;D94&amp;" por ciento, representa un cumplimiento de la meta del "&amp;H94&amp;" por ciento, colocando el indicador en un semáforo de color "&amp;IF(AND(D94=0,H94=0),"",IF(AND(H94&gt;=95,H94&lt;=105,H97&gt;=95,H97&lt;=105,H99&gt;=95,H99&lt;=105),"VERDE:SE LOGRÓ LA META",IF(AND(H94&gt;=95,H94&lt;=105,H97&lt;95),"VERDE:AUNQUE EL INDICADOR ES VERDE, HAY VARIACIÓN EN VARIABLES",IF(AND(H94&gt;=95,H94&lt;=105,H97&gt;105),"VERDE:AUNQUE EL INDICADOR ES VERDE, HAY VARIACIÓN EN VARIABLES",IF(AND(H94&gt;=95,H94&lt;=105,H99&lt;95),"VERDE:AUNQUE EL INDICADOR ES VERDE, HAY VARIACIÓN EN VARIABLES",IF(AND(H94&gt;=95,H94&lt;=105,H99&gt;105),"VERDE:AUNQUE EL INDICADOR ES VERDE, HAY VARIACIÓN EN VARIABLES",IF(OR(AND(H94&gt;=90,H94&lt;95),AND(H94&gt;105,H94&lt;=110)),"AMARILLO",IF(OR(H94&lt;90,H94&gt;110),"ROJO",IF(AND(D94&lt;&gt;0,E94=0),"ROJO","")))))))))&amp;". 
"&amp;IF(AND(D94=0,E94=0),"NO",IF(OR(H94&lt;95,H94&gt;105),"SI","NO"))&amp;" hubo variación en el indicador y "&amp;IF(AND(D97=0,D99=0,H97=0,H99=0),"NO",IF(OR(H97&lt;95,H97&gt;105,H99&lt;95,H99&gt;105),"SI","NO"))&amp;" hubo variación en variables."</f>
        <v>El indicador al final del período de evaluación registró un alcanzado del 93.2 por ciento en comparación con la meta programada del 87 por ciento, representa un cumplimiento de la meta del 107.1 por ciento, colocando el indicador en un semáforo de color AMARILLO. 
SI hubo variación en el indicador y SI hubo variación en variables.</v>
      </c>
      <c r="K95" s="52"/>
      <c r="L95" s="52"/>
      <c r="M95" s="52"/>
      <c r="N95" s="52"/>
      <c r="O95" s="52"/>
      <c r="P95" s="52"/>
      <c r="Q95" s="52"/>
      <c r="R95" s="52"/>
      <c r="S95" s="53"/>
    </row>
    <row r="96" spans="1:19" ht="255.75" customHeight="1" x14ac:dyDescent="0.25">
      <c r="A96" s="49"/>
      <c r="B96" s="95"/>
      <c r="C96" s="98"/>
      <c r="D96" s="114"/>
      <c r="E96" s="114"/>
      <c r="F96" s="86"/>
      <c r="G96" s="87"/>
      <c r="H96" s="86"/>
      <c r="I96" s="87"/>
      <c r="J96" s="119" t="s">
        <v>99</v>
      </c>
      <c r="K96" s="120"/>
      <c r="L96" s="120"/>
      <c r="M96" s="120"/>
      <c r="N96" s="120"/>
      <c r="O96" s="120"/>
      <c r="P96" s="120"/>
      <c r="Q96" s="120"/>
      <c r="R96" s="120"/>
      <c r="S96" s="121"/>
    </row>
    <row r="97" spans="1:19" ht="38.25" customHeight="1" x14ac:dyDescent="0.25">
      <c r="A97" s="49"/>
      <c r="B97" s="79" t="s">
        <v>19</v>
      </c>
      <c r="C97" s="110" t="s">
        <v>56</v>
      </c>
      <c r="D97" s="82">
        <v>127</v>
      </c>
      <c r="E97" s="82">
        <v>136</v>
      </c>
      <c r="F97" s="54">
        <f t="shared" ref="F97" si="10">E97-D97</f>
        <v>9</v>
      </c>
      <c r="G97" s="54"/>
      <c r="H97" s="54">
        <f t="shared" ref="H97" si="11">IF(D97=0,0,ROUND(E97/D97*100,1))</f>
        <v>107.1</v>
      </c>
      <c r="I97" s="54"/>
      <c r="J97" s="42" t="s">
        <v>27</v>
      </c>
      <c r="K97" s="43"/>
      <c r="L97" s="43"/>
      <c r="M97" s="43"/>
      <c r="N97" s="43"/>
      <c r="O97" s="43"/>
      <c r="P97" s="43"/>
      <c r="Q97" s="43"/>
      <c r="R97" s="43"/>
      <c r="S97" s="44"/>
    </row>
    <row r="98" spans="1:19" ht="212.25" customHeight="1" x14ac:dyDescent="0.25">
      <c r="A98" s="49"/>
      <c r="B98" s="79"/>
      <c r="C98" s="111"/>
      <c r="D98" s="83"/>
      <c r="E98" s="83"/>
      <c r="F98" s="54"/>
      <c r="G98" s="54"/>
      <c r="H98" s="54"/>
      <c r="I98" s="54"/>
      <c r="J98" s="88" t="s">
        <v>100</v>
      </c>
      <c r="K98" s="89"/>
      <c r="L98" s="89"/>
      <c r="M98" s="89"/>
      <c r="N98" s="89"/>
      <c r="O98" s="89"/>
      <c r="P98" s="89"/>
      <c r="Q98" s="89"/>
      <c r="R98" s="89"/>
      <c r="S98" s="90"/>
    </row>
    <row r="99" spans="1:19" ht="37.5" customHeight="1" x14ac:dyDescent="0.25">
      <c r="A99" s="49"/>
      <c r="B99" s="79" t="s">
        <v>20</v>
      </c>
      <c r="C99" s="110" t="s">
        <v>57</v>
      </c>
      <c r="D99" s="81">
        <v>146</v>
      </c>
      <c r="E99" s="81">
        <v>146</v>
      </c>
      <c r="F99" s="54">
        <f t="shared" ref="F99" si="12">E99-D99</f>
        <v>0</v>
      </c>
      <c r="G99" s="54"/>
      <c r="H99" s="54">
        <f t="shared" ref="H99" si="13">IF(D99=0,0,ROUND(E99/D99*100,1))</f>
        <v>100</v>
      </c>
      <c r="I99" s="54"/>
      <c r="J99" s="42" t="s">
        <v>23</v>
      </c>
      <c r="K99" s="43"/>
      <c r="L99" s="43"/>
      <c r="M99" s="43"/>
      <c r="N99" s="43"/>
      <c r="O99" s="43"/>
      <c r="P99" s="43"/>
      <c r="Q99" s="43"/>
      <c r="R99" s="43"/>
      <c r="S99" s="44"/>
    </row>
    <row r="100" spans="1:19" ht="212.25" customHeight="1" thickBot="1" x14ac:dyDescent="0.3">
      <c r="A100" s="50"/>
      <c r="B100" s="79"/>
      <c r="C100" s="111"/>
      <c r="D100" s="81"/>
      <c r="E100" s="81"/>
      <c r="F100" s="54"/>
      <c r="G100" s="54"/>
      <c r="H100" s="54"/>
      <c r="I100" s="54"/>
      <c r="J100" s="45" t="s">
        <v>101</v>
      </c>
      <c r="K100" s="46"/>
      <c r="L100" s="46"/>
      <c r="M100" s="46"/>
      <c r="N100" s="46"/>
      <c r="O100" s="46"/>
      <c r="P100" s="46"/>
      <c r="Q100" s="46"/>
      <c r="R100" s="46"/>
      <c r="S100" s="47"/>
    </row>
    <row r="101" spans="1:19" ht="339" customHeight="1" thickBot="1" x14ac:dyDescent="0.3">
      <c r="A101" s="76" t="s">
        <v>25</v>
      </c>
      <c r="B101" s="77"/>
      <c r="C101" s="77"/>
      <c r="D101" s="77"/>
      <c r="E101" s="77"/>
      <c r="F101" s="77"/>
      <c r="G101" s="77"/>
      <c r="H101" s="77"/>
      <c r="I101" s="77"/>
      <c r="J101" s="77"/>
      <c r="K101" s="77"/>
      <c r="L101" s="77"/>
      <c r="M101" s="77"/>
      <c r="N101" s="77"/>
      <c r="O101" s="77"/>
      <c r="P101" s="77"/>
      <c r="Q101" s="77"/>
      <c r="R101" s="77"/>
      <c r="S101" s="78"/>
    </row>
    <row r="102" spans="1:19" ht="26.25" customHeight="1" x14ac:dyDescent="0.5">
      <c r="A102" s="55" t="s">
        <v>5</v>
      </c>
      <c r="B102" s="58" t="s">
        <v>6</v>
      </c>
      <c r="C102" s="59"/>
      <c r="D102" s="64" t="s">
        <v>7</v>
      </c>
      <c r="E102" s="64"/>
      <c r="F102" s="64" t="s">
        <v>8</v>
      </c>
      <c r="G102" s="64"/>
      <c r="H102" s="64"/>
      <c r="I102" s="64"/>
      <c r="J102" s="65" t="s">
        <v>9</v>
      </c>
      <c r="K102" s="66"/>
      <c r="L102" s="66"/>
      <c r="M102" s="66"/>
      <c r="N102" s="66"/>
      <c r="O102" s="66"/>
      <c r="P102" s="66"/>
      <c r="Q102" s="66"/>
      <c r="R102" s="66"/>
      <c r="S102" s="67"/>
    </row>
    <row r="103" spans="1:19" ht="30" customHeight="1" x14ac:dyDescent="0.5">
      <c r="A103" s="56"/>
      <c r="B103" s="60"/>
      <c r="C103" s="61"/>
      <c r="D103" s="32" t="s">
        <v>10</v>
      </c>
      <c r="E103" s="32" t="s">
        <v>11</v>
      </c>
      <c r="F103" s="74" t="s">
        <v>12</v>
      </c>
      <c r="G103" s="74"/>
      <c r="H103" s="74" t="s">
        <v>13</v>
      </c>
      <c r="I103" s="74"/>
      <c r="J103" s="68"/>
      <c r="K103" s="69"/>
      <c r="L103" s="69"/>
      <c r="M103" s="69"/>
      <c r="N103" s="69"/>
      <c r="O103" s="69"/>
      <c r="P103" s="69"/>
      <c r="Q103" s="69"/>
      <c r="R103" s="69"/>
      <c r="S103" s="70"/>
    </row>
    <row r="104" spans="1:19" ht="26.25" customHeight="1" x14ac:dyDescent="0.25">
      <c r="A104" s="57"/>
      <c r="B104" s="62"/>
      <c r="C104" s="63"/>
      <c r="D104" s="33" t="s">
        <v>14</v>
      </c>
      <c r="E104" s="33" t="s">
        <v>15</v>
      </c>
      <c r="F104" s="75" t="s">
        <v>16</v>
      </c>
      <c r="G104" s="75"/>
      <c r="H104" s="75" t="s">
        <v>17</v>
      </c>
      <c r="I104" s="75"/>
      <c r="J104" s="71"/>
      <c r="K104" s="72"/>
      <c r="L104" s="72"/>
      <c r="M104" s="72"/>
      <c r="N104" s="72"/>
      <c r="O104" s="72"/>
      <c r="P104" s="72"/>
      <c r="Q104" s="72"/>
      <c r="R104" s="72"/>
      <c r="S104" s="73"/>
    </row>
    <row r="105" spans="1:19" ht="66" customHeight="1" x14ac:dyDescent="0.25">
      <c r="A105" s="48">
        <v>9</v>
      </c>
      <c r="B105" s="93" t="s">
        <v>18</v>
      </c>
      <c r="C105" s="96" t="s">
        <v>65</v>
      </c>
      <c r="D105" s="112">
        <f>IF(D110=0,0,ROUND(D108/D110*100,1))</f>
        <v>75</v>
      </c>
      <c r="E105" s="112">
        <f>IF(E110=0,0,ROUND(E108/E110*100,1))</f>
        <v>80.099999999999994</v>
      </c>
      <c r="F105" s="84">
        <f>E105-D105</f>
        <v>5.0999999999999943</v>
      </c>
      <c r="G105" s="85"/>
      <c r="H105" s="84">
        <f>IF(D105=0,0,ROUND(E105/D105*100,1))</f>
        <v>106.8</v>
      </c>
      <c r="I105" s="85"/>
      <c r="J105" s="42" t="s">
        <v>72</v>
      </c>
      <c r="K105" s="43"/>
      <c r="L105" s="43"/>
      <c r="M105" s="43"/>
      <c r="N105" s="43"/>
      <c r="O105" s="43"/>
      <c r="P105" s="43"/>
      <c r="Q105" s="43"/>
      <c r="R105" s="43"/>
      <c r="S105" s="44"/>
    </row>
    <row r="106" spans="1:19" ht="169.5" customHeight="1" x14ac:dyDescent="0.25">
      <c r="A106" s="49"/>
      <c r="B106" s="94"/>
      <c r="C106" s="97"/>
      <c r="D106" s="113"/>
      <c r="E106" s="113"/>
      <c r="F106" s="115"/>
      <c r="G106" s="116"/>
      <c r="H106" s="115"/>
      <c r="I106" s="116"/>
      <c r="J106" s="51" t="str">
        <f>"El indicador al final del período de evaluación registró un alcanzado del "&amp;E105&amp;" por ciento en comparación con la meta programada del "&amp;D105&amp;" por ciento, representa un cumplimiento de la meta del "&amp;H105&amp;" por ciento, colocando el indicador en un semáforo de color "&amp;IF(AND(D105=0,H105=0),"",IF(AND(H105&gt;=95,H105&lt;=105,H108&gt;=95,H108&lt;=105,H110&gt;=95,H110&lt;=105),"VERDE:SE LOGRÓ LA META",IF(AND(H105&gt;=95,H105&lt;=105,H108&lt;95),"VERDE:AUNQUE EL INDICADOR ES VERDE, HAY VARIACIÓN EN VARIABLES",IF(AND(H105&gt;=95,H105&lt;=105,H108&gt;105),"VERDE:AUNQUE EL INDICADOR ES VERDE, HAY VARIACIÓN EN VARIABLES",IF(AND(H105&gt;=95,H105&lt;=105,H110&lt;95),"VERDE:AUNQUE EL INDICADOR ES VERDE, HAY VARIACIÓN EN VARIABLES",IF(AND(H105&gt;=95,H105&lt;=105,H110&gt;105),"VERDE:AUNQUE EL INDICADOR ES VERDE, HAY VARIACIÓN EN VARIABLES",IF(OR(AND(H105&gt;=90,H105&lt;95),AND(H105&gt;105,H105&lt;=110)),"AMARILLO",IF(OR(H105&lt;90,H105&gt;110),"ROJO",IF(AND(D105&lt;&gt;0,E105=0),"ROJO","")))))))))&amp;". 
"&amp;IF(AND(D105=0,E105=0),"NO",IF(OR(H105&lt;95,H105&gt;105),"SI","NO"))&amp;" hubo variación en el indicador y "&amp;IF(AND(D108=0,D110=0,H108=0,H110=0),"NO",IF(OR(H108&lt;95,H108&gt;105,H110&lt;95,H110&gt;105),"SI","NO"))&amp;" hubo variación en variables."</f>
        <v>El indicador al final del período de evaluación registró un alcanzado del 80.1 por ciento en comparación con la meta programada del 75 por ciento, representa un cumplimiento de la meta del 106.8 por ciento, colocando el indicador en un semáforo de color AMARILLO. 
SI hubo variación en el indicador y SI hubo variación en variables.</v>
      </c>
      <c r="K106" s="52"/>
      <c r="L106" s="52"/>
      <c r="M106" s="52"/>
      <c r="N106" s="52"/>
      <c r="O106" s="52"/>
      <c r="P106" s="52"/>
      <c r="Q106" s="52"/>
      <c r="R106" s="52"/>
      <c r="S106" s="53"/>
    </row>
    <row r="107" spans="1:19" ht="261.75" customHeight="1" x14ac:dyDescent="0.25">
      <c r="A107" s="49"/>
      <c r="B107" s="95"/>
      <c r="C107" s="98"/>
      <c r="D107" s="114"/>
      <c r="E107" s="114"/>
      <c r="F107" s="86"/>
      <c r="G107" s="87"/>
      <c r="H107" s="86"/>
      <c r="I107" s="87"/>
      <c r="J107" s="119" t="s">
        <v>114</v>
      </c>
      <c r="K107" s="120"/>
      <c r="L107" s="120"/>
      <c r="M107" s="120"/>
      <c r="N107" s="120"/>
      <c r="O107" s="120"/>
      <c r="P107" s="120"/>
      <c r="Q107" s="120"/>
      <c r="R107" s="120"/>
      <c r="S107" s="121"/>
    </row>
    <row r="108" spans="1:19" ht="42" customHeight="1" x14ac:dyDescent="0.25">
      <c r="A108" s="49"/>
      <c r="B108" s="79" t="s">
        <v>19</v>
      </c>
      <c r="C108" s="80" t="s">
        <v>38</v>
      </c>
      <c r="D108" s="81">
        <v>189</v>
      </c>
      <c r="E108" s="82">
        <v>177</v>
      </c>
      <c r="F108" s="84">
        <f>E108-D108</f>
        <v>-12</v>
      </c>
      <c r="G108" s="85"/>
      <c r="H108" s="84">
        <f>IF(D108=0,0,ROUND(E108/D108*100,1))</f>
        <v>93.7</v>
      </c>
      <c r="I108" s="85"/>
      <c r="J108" s="42" t="s">
        <v>27</v>
      </c>
      <c r="K108" s="43"/>
      <c r="L108" s="43"/>
      <c r="M108" s="43"/>
      <c r="N108" s="43"/>
      <c r="O108" s="43"/>
      <c r="P108" s="43"/>
      <c r="Q108" s="43"/>
      <c r="R108" s="43"/>
      <c r="S108" s="44"/>
    </row>
    <row r="109" spans="1:19" ht="177" customHeight="1" x14ac:dyDescent="0.25">
      <c r="A109" s="49"/>
      <c r="B109" s="79"/>
      <c r="C109" s="80"/>
      <c r="D109" s="81"/>
      <c r="E109" s="83"/>
      <c r="F109" s="86"/>
      <c r="G109" s="87"/>
      <c r="H109" s="86"/>
      <c r="I109" s="87"/>
      <c r="J109" s="88" t="s">
        <v>102</v>
      </c>
      <c r="K109" s="89"/>
      <c r="L109" s="89"/>
      <c r="M109" s="89"/>
      <c r="N109" s="89"/>
      <c r="O109" s="89"/>
      <c r="P109" s="89"/>
      <c r="Q109" s="89"/>
      <c r="R109" s="89"/>
      <c r="S109" s="90"/>
    </row>
    <row r="110" spans="1:19" ht="41.25" customHeight="1" x14ac:dyDescent="0.25">
      <c r="A110" s="49"/>
      <c r="B110" s="91" t="s">
        <v>20</v>
      </c>
      <c r="C110" s="110" t="s">
        <v>58</v>
      </c>
      <c r="D110" s="82">
        <v>252</v>
      </c>
      <c r="E110" s="82">
        <v>221</v>
      </c>
      <c r="F110" s="84">
        <f>E110-D110</f>
        <v>-31</v>
      </c>
      <c r="G110" s="85"/>
      <c r="H110" s="84">
        <f>IF(D110=0,0,ROUND(E110/D110*100,1))</f>
        <v>87.7</v>
      </c>
      <c r="I110" s="85"/>
      <c r="J110" s="42" t="s">
        <v>23</v>
      </c>
      <c r="K110" s="43"/>
      <c r="L110" s="43"/>
      <c r="M110" s="43"/>
      <c r="N110" s="43"/>
      <c r="O110" s="43"/>
      <c r="P110" s="43"/>
      <c r="Q110" s="43"/>
      <c r="R110" s="43"/>
      <c r="S110" s="44"/>
    </row>
    <row r="111" spans="1:19" ht="167.25" customHeight="1" thickBot="1" x14ac:dyDescent="0.3">
      <c r="A111" s="50"/>
      <c r="B111" s="92"/>
      <c r="C111" s="111"/>
      <c r="D111" s="83"/>
      <c r="E111" s="83"/>
      <c r="F111" s="86"/>
      <c r="G111" s="87"/>
      <c r="H111" s="86"/>
      <c r="I111" s="87"/>
      <c r="J111" s="45" t="s">
        <v>103</v>
      </c>
      <c r="K111" s="46"/>
      <c r="L111" s="46"/>
      <c r="M111" s="46"/>
      <c r="N111" s="46"/>
      <c r="O111" s="46"/>
      <c r="P111" s="46"/>
      <c r="Q111" s="46"/>
      <c r="R111" s="46"/>
      <c r="S111" s="47"/>
    </row>
    <row r="112" spans="1:19" ht="37.5" customHeight="1" thickBot="1" x14ac:dyDescent="0.3">
      <c r="A112" s="13"/>
      <c r="B112" s="14"/>
      <c r="C112" s="14"/>
      <c r="D112" s="14"/>
      <c r="E112" s="14"/>
      <c r="F112" s="14"/>
      <c r="G112" s="14"/>
      <c r="H112" s="14"/>
      <c r="I112" s="14"/>
      <c r="J112" s="14"/>
      <c r="K112" s="14"/>
      <c r="L112" s="14"/>
      <c r="M112" s="14"/>
      <c r="N112" s="14"/>
      <c r="O112" s="14"/>
      <c r="P112" s="14"/>
      <c r="Q112" s="14"/>
      <c r="R112" s="14"/>
      <c r="S112" s="14"/>
    </row>
    <row r="113" spans="1:19" s="29" customFormat="1" ht="26.25" customHeight="1" x14ac:dyDescent="0.5">
      <c r="A113" s="55" t="s">
        <v>5</v>
      </c>
      <c r="B113" s="58" t="s">
        <v>6</v>
      </c>
      <c r="C113" s="59"/>
      <c r="D113" s="64" t="s">
        <v>7</v>
      </c>
      <c r="E113" s="64"/>
      <c r="F113" s="64" t="s">
        <v>8</v>
      </c>
      <c r="G113" s="64"/>
      <c r="H113" s="64"/>
      <c r="I113" s="64"/>
      <c r="J113" s="65" t="s">
        <v>9</v>
      </c>
      <c r="K113" s="66"/>
      <c r="L113" s="66"/>
      <c r="M113" s="66"/>
      <c r="N113" s="66"/>
      <c r="O113" s="66"/>
      <c r="P113" s="66"/>
      <c r="Q113" s="66"/>
      <c r="R113" s="66"/>
      <c r="S113" s="67"/>
    </row>
    <row r="114" spans="1:19" s="29" customFormat="1" ht="30" customHeight="1" x14ac:dyDescent="0.5">
      <c r="A114" s="56"/>
      <c r="B114" s="60"/>
      <c r="C114" s="61"/>
      <c r="D114" s="32" t="s">
        <v>10</v>
      </c>
      <c r="E114" s="32" t="s">
        <v>11</v>
      </c>
      <c r="F114" s="74" t="s">
        <v>12</v>
      </c>
      <c r="G114" s="74"/>
      <c r="H114" s="74" t="s">
        <v>13</v>
      </c>
      <c r="I114" s="74"/>
      <c r="J114" s="68"/>
      <c r="K114" s="69"/>
      <c r="L114" s="69"/>
      <c r="M114" s="69"/>
      <c r="N114" s="69"/>
      <c r="O114" s="69"/>
      <c r="P114" s="69"/>
      <c r="Q114" s="69"/>
      <c r="R114" s="69"/>
      <c r="S114" s="70"/>
    </row>
    <row r="115" spans="1:19" s="29" customFormat="1" ht="26.25" customHeight="1" x14ac:dyDescent="0.25">
      <c r="A115" s="57"/>
      <c r="B115" s="62"/>
      <c r="C115" s="63"/>
      <c r="D115" s="33" t="s">
        <v>14</v>
      </c>
      <c r="E115" s="33" t="s">
        <v>15</v>
      </c>
      <c r="F115" s="75" t="s">
        <v>16</v>
      </c>
      <c r="G115" s="75"/>
      <c r="H115" s="75" t="s">
        <v>17</v>
      </c>
      <c r="I115" s="75"/>
      <c r="J115" s="71"/>
      <c r="K115" s="72"/>
      <c r="L115" s="72"/>
      <c r="M115" s="72"/>
      <c r="N115" s="72"/>
      <c r="O115" s="72"/>
      <c r="P115" s="72"/>
      <c r="Q115" s="72"/>
      <c r="R115" s="72"/>
      <c r="S115" s="73"/>
    </row>
    <row r="116" spans="1:19" s="29" customFormat="1" ht="66" customHeight="1" x14ac:dyDescent="0.25">
      <c r="A116" s="48">
        <v>10</v>
      </c>
      <c r="B116" s="93" t="s">
        <v>18</v>
      </c>
      <c r="C116" s="96" t="s">
        <v>46</v>
      </c>
      <c r="D116" s="112">
        <f>IF(D121=0,0,ROUND(D119/D121*100,1))</f>
        <v>0</v>
      </c>
      <c r="E116" s="112">
        <f>IF(E121=0,0,ROUND(E119/E121*100,1))</f>
        <v>0</v>
      </c>
      <c r="F116" s="84">
        <f>E116-D116</f>
        <v>0</v>
      </c>
      <c r="G116" s="85"/>
      <c r="H116" s="84">
        <f>IF(D116=0,0,ROUND(E116/D116*100,1))</f>
        <v>0</v>
      </c>
      <c r="I116" s="85"/>
      <c r="J116" s="42" t="s">
        <v>72</v>
      </c>
      <c r="K116" s="43"/>
      <c r="L116" s="43"/>
      <c r="M116" s="43"/>
      <c r="N116" s="43"/>
      <c r="O116" s="43"/>
      <c r="P116" s="43"/>
      <c r="Q116" s="43"/>
      <c r="R116" s="43"/>
      <c r="S116" s="44"/>
    </row>
    <row r="117" spans="1:19" s="29" customFormat="1" ht="171.75" customHeight="1" x14ac:dyDescent="0.25">
      <c r="A117" s="49"/>
      <c r="B117" s="94"/>
      <c r="C117" s="97"/>
      <c r="D117" s="113"/>
      <c r="E117" s="113"/>
      <c r="F117" s="115"/>
      <c r="G117" s="116"/>
      <c r="H117" s="115"/>
      <c r="I117" s="116"/>
      <c r="J117" s="51" t="str">
        <f>"El indicador al final del período de evaluación registró un alcanzado del "&amp;E116&amp;" por ciento en comparación con la meta programada del "&amp;D116&amp;" por ciento, representa un cumplimiento de la meta del "&amp;H116&amp;" por ciento, colocando el indicador en un semáforo de color "&amp;IF(AND(D116=0,H116=0),"",IF(AND(H116&gt;=95,H116&lt;=105,H119&gt;=95,H119&lt;=105,H121&gt;=95,H121&lt;=105),"VERDE:SE LOGRÓ LA META",IF(AND(H116&gt;=95,H116&lt;=105,H119&lt;95),"VERDE:AUNQUE EL INDICADOR ES VERDE, HAY VARIACIÓN EN VARIABLES",IF(AND(H116&gt;=95,H116&lt;=105,H119&gt;105),"VERDE:AUNQUE EL INDICADOR ES VERDE, HAY VARIACIÓN EN VARIABLES",IF(AND(H116&gt;=95,H116&lt;=105,H121&lt;95),"VERDE:AUNQUE EL INDICADOR ES VERDE, HAY VARIACIÓN EN VARIABLES",IF(AND(H116&gt;=95,H116&lt;=105,H121&gt;105),"VERDE:AUNQUE EL INDICADOR ES VERDE, HAY VARIACIÓN EN VARIABLES",IF(OR(AND(H116&gt;=90,H116&lt;95),AND(H116&gt;105,H116&lt;=110)),"AMARILLO",IF(OR(H116&lt;90,H116&gt;110),"ROJO",IF(AND(D116&lt;&gt;0,E116=0),"ROJO","")))))))))&amp;". 
"&amp;IF(AND(D116=0,E116=0),"NO",IF(OR(H116&lt;95,H116&gt;105),"SI","NO"))&amp;" hubo variación en el indicador y "&amp;IF(AND(D119=0,D121=0,H119=0,H121=0),"NO",IF(OR(H119&lt;95,H119&gt;105,H121&lt;95,H121&gt;105),"SI","NO"))&amp;" hubo variación en variables."</f>
        <v>El indicador al final del período de evaluación registró un alcanzado del 0 por ciento en comparación con la meta programada del 0 por ciento, representa un cumplimiento de la meta del 0 por ciento, colocando el indicador en un semáforo de color . 
NO hubo variación en el indicador y NO hubo variación en variables.</v>
      </c>
      <c r="K117" s="52"/>
      <c r="L117" s="52"/>
      <c r="M117" s="52"/>
      <c r="N117" s="52"/>
      <c r="O117" s="52"/>
      <c r="P117" s="52"/>
      <c r="Q117" s="52"/>
      <c r="R117" s="52"/>
      <c r="S117" s="53"/>
    </row>
    <row r="118" spans="1:19" s="29" customFormat="1" ht="278.25" customHeight="1" x14ac:dyDescent="0.25">
      <c r="A118" s="49"/>
      <c r="B118" s="95"/>
      <c r="C118" s="98"/>
      <c r="D118" s="114"/>
      <c r="E118" s="114"/>
      <c r="F118" s="86"/>
      <c r="G118" s="87"/>
      <c r="H118" s="86"/>
      <c r="I118" s="87"/>
      <c r="J118" s="119" t="s">
        <v>66</v>
      </c>
      <c r="K118" s="120"/>
      <c r="L118" s="120"/>
      <c r="M118" s="120"/>
      <c r="N118" s="120"/>
      <c r="O118" s="120"/>
      <c r="P118" s="120"/>
      <c r="Q118" s="120"/>
      <c r="R118" s="120"/>
      <c r="S118" s="121"/>
    </row>
    <row r="119" spans="1:19" s="29" customFormat="1" ht="42" customHeight="1" x14ac:dyDescent="0.25">
      <c r="A119" s="49"/>
      <c r="B119" s="79" t="s">
        <v>19</v>
      </c>
      <c r="C119" s="80" t="s">
        <v>47</v>
      </c>
      <c r="D119" s="81">
        <v>0</v>
      </c>
      <c r="E119" s="82">
        <v>0</v>
      </c>
      <c r="F119" s="84">
        <f>E119-D119</f>
        <v>0</v>
      </c>
      <c r="G119" s="85"/>
      <c r="H119" s="84">
        <f>IF(D119=0,0,ROUND(E119/D119*100,1))</f>
        <v>0</v>
      </c>
      <c r="I119" s="85"/>
      <c r="J119" s="42" t="s">
        <v>27</v>
      </c>
      <c r="K119" s="43"/>
      <c r="L119" s="43"/>
      <c r="M119" s="43"/>
      <c r="N119" s="43"/>
      <c r="O119" s="43"/>
      <c r="P119" s="43"/>
      <c r="Q119" s="43"/>
      <c r="R119" s="43"/>
      <c r="S119" s="44"/>
    </row>
    <row r="120" spans="1:19" s="29" customFormat="1" ht="239.25" customHeight="1" x14ac:dyDescent="0.25">
      <c r="A120" s="49"/>
      <c r="B120" s="79"/>
      <c r="C120" s="80"/>
      <c r="D120" s="81"/>
      <c r="E120" s="83"/>
      <c r="F120" s="86"/>
      <c r="G120" s="87"/>
      <c r="H120" s="86"/>
      <c r="I120" s="87"/>
      <c r="J120" s="88" t="s">
        <v>67</v>
      </c>
      <c r="K120" s="89"/>
      <c r="L120" s="89"/>
      <c r="M120" s="89"/>
      <c r="N120" s="89"/>
      <c r="O120" s="89"/>
      <c r="P120" s="89"/>
      <c r="Q120" s="89"/>
      <c r="R120" s="89"/>
      <c r="S120" s="90"/>
    </row>
    <row r="121" spans="1:19" s="29" customFormat="1" ht="41.25" customHeight="1" x14ac:dyDescent="0.25">
      <c r="A121" s="49"/>
      <c r="B121" s="91" t="s">
        <v>20</v>
      </c>
      <c r="C121" s="110" t="s">
        <v>59</v>
      </c>
      <c r="D121" s="147">
        <v>0</v>
      </c>
      <c r="E121" s="149">
        <f>D121</f>
        <v>0</v>
      </c>
      <c r="F121" s="84">
        <f>E121-D121</f>
        <v>0</v>
      </c>
      <c r="G121" s="85"/>
      <c r="H121" s="84">
        <f>IF(D121=0,0,ROUND(E121/D121*100,1))</f>
        <v>0</v>
      </c>
      <c r="I121" s="85"/>
      <c r="J121" s="42" t="s">
        <v>23</v>
      </c>
      <c r="K121" s="43"/>
      <c r="L121" s="43"/>
      <c r="M121" s="43"/>
      <c r="N121" s="43"/>
      <c r="O121" s="43"/>
      <c r="P121" s="43"/>
      <c r="Q121" s="43"/>
      <c r="R121" s="43"/>
      <c r="S121" s="44"/>
    </row>
    <row r="122" spans="1:19" s="29" customFormat="1" ht="218.25" customHeight="1" thickBot="1" x14ac:dyDescent="0.3">
      <c r="A122" s="50"/>
      <c r="B122" s="92"/>
      <c r="C122" s="111"/>
      <c r="D122" s="148"/>
      <c r="E122" s="150"/>
      <c r="F122" s="86"/>
      <c r="G122" s="87"/>
      <c r="H122" s="86"/>
      <c r="I122" s="87"/>
      <c r="J122" s="45" t="s">
        <v>68</v>
      </c>
      <c r="K122" s="46"/>
      <c r="L122" s="46"/>
      <c r="M122" s="46"/>
      <c r="N122" s="46"/>
      <c r="O122" s="46"/>
      <c r="P122" s="46"/>
      <c r="Q122" s="46"/>
      <c r="R122" s="46"/>
      <c r="S122" s="47"/>
    </row>
    <row r="123" spans="1:19" ht="326.25" customHeight="1" thickBot="1" x14ac:dyDescent="0.3">
      <c r="A123" s="76" t="s">
        <v>25</v>
      </c>
      <c r="B123" s="77"/>
      <c r="C123" s="77"/>
      <c r="D123" s="77"/>
      <c r="E123" s="77"/>
      <c r="F123" s="77"/>
      <c r="G123" s="77"/>
      <c r="H123" s="77"/>
      <c r="I123" s="77"/>
      <c r="J123" s="77"/>
      <c r="K123" s="77"/>
      <c r="L123" s="77"/>
      <c r="M123" s="77"/>
      <c r="N123" s="77"/>
      <c r="O123" s="77"/>
      <c r="P123" s="77"/>
      <c r="Q123" s="77"/>
      <c r="R123" s="77"/>
      <c r="S123" s="78"/>
    </row>
    <row r="124" spans="1:19" ht="26.25" customHeight="1" x14ac:dyDescent="0.5">
      <c r="A124" s="55" t="s">
        <v>5</v>
      </c>
      <c r="B124" s="58" t="s">
        <v>6</v>
      </c>
      <c r="C124" s="59"/>
      <c r="D124" s="64" t="s">
        <v>7</v>
      </c>
      <c r="E124" s="64"/>
      <c r="F124" s="64" t="s">
        <v>8</v>
      </c>
      <c r="G124" s="64"/>
      <c r="H124" s="64"/>
      <c r="I124" s="64"/>
      <c r="J124" s="65" t="s">
        <v>9</v>
      </c>
      <c r="K124" s="66"/>
      <c r="L124" s="66"/>
      <c r="M124" s="66"/>
      <c r="N124" s="66"/>
      <c r="O124" s="66"/>
      <c r="P124" s="66"/>
      <c r="Q124" s="66"/>
      <c r="R124" s="66"/>
      <c r="S124" s="67"/>
    </row>
    <row r="125" spans="1:19" ht="30" customHeight="1" x14ac:dyDescent="0.5">
      <c r="A125" s="56"/>
      <c r="B125" s="60"/>
      <c r="C125" s="61"/>
      <c r="D125" s="32" t="s">
        <v>10</v>
      </c>
      <c r="E125" s="32" t="s">
        <v>11</v>
      </c>
      <c r="F125" s="74" t="s">
        <v>12</v>
      </c>
      <c r="G125" s="74"/>
      <c r="H125" s="74" t="s">
        <v>13</v>
      </c>
      <c r="I125" s="74"/>
      <c r="J125" s="68"/>
      <c r="K125" s="69"/>
      <c r="L125" s="69"/>
      <c r="M125" s="69"/>
      <c r="N125" s="69"/>
      <c r="O125" s="69"/>
      <c r="P125" s="69"/>
      <c r="Q125" s="69"/>
      <c r="R125" s="69"/>
      <c r="S125" s="70"/>
    </row>
    <row r="126" spans="1:19" ht="26.25" customHeight="1" x14ac:dyDescent="0.25">
      <c r="A126" s="57"/>
      <c r="B126" s="62"/>
      <c r="C126" s="63"/>
      <c r="D126" s="33" t="s">
        <v>14</v>
      </c>
      <c r="E126" s="33" t="s">
        <v>15</v>
      </c>
      <c r="F126" s="75" t="s">
        <v>16</v>
      </c>
      <c r="G126" s="75"/>
      <c r="H126" s="75" t="s">
        <v>17</v>
      </c>
      <c r="I126" s="75"/>
      <c r="J126" s="71"/>
      <c r="K126" s="72"/>
      <c r="L126" s="72"/>
      <c r="M126" s="72"/>
      <c r="N126" s="72"/>
      <c r="O126" s="72"/>
      <c r="P126" s="72"/>
      <c r="Q126" s="72"/>
      <c r="R126" s="72"/>
      <c r="S126" s="73"/>
    </row>
    <row r="127" spans="1:19" ht="63" customHeight="1" x14ac:dyDescent="0.25">
      <c r="A127" s="48">
        <v>11</v>
      </c>
      <c r="B127" s="93" t="s">
        <v>18</v>
      </c>
      <c r="C127" s="96" t="s">
        <v>39</v>
      </c>
      <c r="D127" s="112">
        <f>IF(D132=0,0,ROUND(D130/D132*100,1))</f>
        <v>85</v>
      </c>
      <c r="E127" s="112">
        <f>IF(E132=0,0,ROUND(E130/E132*100,1))</f>
        <v>75.099999999999994</v>
      </c>
      <c r="F127" s="84">
        <f>E127-D127</f>
        <v>-9.9000000000000057</v>
      </c>
      <c r="G127" s="85"/>
      <c r="H127" s="84">
        <f>IF(D127=0,0,ROUND(E127/D127*100,1))</f>
        <v>88.4</v>
      </c>
      <c r="I127" s="85"/>
      <c r="J127" s="42" t="s">
        <v>72</v>
      </c>
      <c r="K127" s="43"/>
      <c r="L127" s="43"/>
      <c r="M127" s="43"/>
      <c r="N127" s="43"/>
      <c r="O127" s="43"/>
      <c r="P127" s="43"/>
      <c r="Q127" s="43"/>
      <c r="R127" s="43"/>
      <c r="S127" s="44"/>
    </row>
    <row r="128" spans="1:19" ht="166.5" customHeight="1" x14ac:dyDescent="0.25">
      <c r="A128" s="49"/>
      <c r="B128" s="94"/>
      <c r="C128" s="97"/>
      <c r="D128" s="113"/>
      <c r="E128" s="113"/>
      <c r="F128" s="115"/>
      <c r="G128" s="116"/>
      <c r="H128" s="115"/>
      <c r="I128" s="116"/>
      <c r="J128" s="51" t="str">
        <f>"El indicador al final del período de evaluación registró un alcanzado del "&amp;E127&amp;" por ciento en comparación con la meta programada del "&amp;D127&amp;" por ciento, representa un cumplimiento de la meta del "&amp;H127&amp;" por ciento, colocando el indicador en un semáforo de color "&amp;IF(AND(D127=0,H127=0),"",IF(AND(H127&gt;=95,H127&lt;=105,H130&gt;=95,H130&lt;=105,H132&gt;=95,H132&lt;=105),"VERDE:SE LOGRÓ LA META",IF(AND(H127&gt;=95,H127&lt;=105,H130&lt;95),"VERDE:AUNQUE EL INDICADOR ES VERDE, HAY VARIACIÓN EN VARIABLES",IF(AND(H127&gt;=95,H127&lt;=105,H130&gt;105),"VERDE:AUNQUE EL INDICADOR ES VERDE, HAY VARIACIÓN EN VARIABLES",IF(AND(H127&gt;=95,H127&lt;=105,H132&lt;95),"VERDE:AUNQUE EL INDICADOR ES VERDE, HAY VARIACIÓN EN VARIABLES",IF(AND(H127&gt;=95,H127&lt;=105,H132&gt;105),"VERDE:AUNQUE EL INDICADOR ES VERDE, HAY VARIACIÓN EN VARIABLES",IF(OR(AND(H127&gt;=90,H127&lt;95),AND(H127&gt;105,H127&lt;=110)),"AMARILLO",IF(OR(H127&lt;90,H127&gt;110),"ROJO",IF(AND(D127&lt;&gt;0,E127=0),"ROJO","")))))))))&amp;". 
"&amp;IF(AND(D127=0,E127=0),"NO",IF(OR(H127&lt;95,H127&gt;105),"SI","NO"))&amp;" hubo variación en el indicador y "&amp;IF(AND(D130=0,D132=0,H130=0,H132=0),"NO",IF(OR(H130&lt;95,H130&gt;105,H132&lt;95,H132&gt;105),"SI","NO"))&amp;" hubo variación en variables."</f>
        <v>El indicador al final del período de evaluación registró un alcanzado del 75.1 por ciento en comparación con la meta programada del 85 por ciento, representa un cumplimiento de la meta del 88.4 por ciento, colocando el indicador en un semáforo de color ROJO. 
SI hubo variación en el indicador y SI hubo variación en variables.</v>
      </c>
      <c r="K128" s="52"/>
      <c r="L128" s="52"/>
      <c r="M128" s="52"/>
      <c r="N128" s="52"/>
      <c r="O128" s="52"/>
      <c r="P128" s="52"/>
      <c r="Q128" s="52"/>
      <c r="R128" s="52"/>
      <c r="S128" s="53"/>
    </row>
    <row r="129" spans="1:19" ht="243" customHeight="1" x14ac:dyDescent="0.25">
      <c r="A129" s="49"/>
      <c r="B129" s="95"/>
      <c r="C129" s="98"/>
      <c r="D129" s="114"/>
      <c r="E129" s="114"/>
      <c r="F129" s="86"/>
      <c r="G129" s="87"/>
      <c r="H129" s="86"/>
      <c r="I129" s="87"/>
      <c r="J129" s="119" t="s">
        <v>115</v>
      </c>
      <c r="K129" s="120"/>
      <c r="L129" s="120"/>
      <c r="M129" s="120"/>
      <c r="N129" s="120"/>
      <c r="O129" s="120"/>
      <c r="P129" s="120"/>
      <c r="Q129" s="120"/>
      <c r="R129" s="120"/>
      <c r="S129" s="121"/>
    </row>
    <row r="130" spans="1:19" ht="35.25" customHeight="1" x14ac:dyDescent="0.25">
      <c r="A130" s="49"/>
      <c r="B130" s="91" t="s">
        <v>19</v>
      </c>
      <c r="C130" s="110" t="s">
        <v>40</v>
      </c>
      <c r="D130" s="82">
        <v>38582</v>
      </c>
      <c r="E130" s="82">
        <v>34362</v>
      </c>
      <c r="F130" s="84">
        <f>E130-D130</f>
        <v>-4220</v>
      </c>
      <c r="G130" s="85"/>
      <c r="H130" s="84">
        <f>IF(D130=0,0,ROUND(E130/D130*100,1))</f>
        <v>89.1</v>
      </c>
      <c r="I130" s="85"/>
      <c r="J130" s="42" t="s">
        <v>27</v>
      </c>
      <c r="K130" s="43"/>
      <c r="L130" s="43"/>
      <c r="M130" s="43"/>
      <c r="N130" s="43"/>
      <c r="O130" s="43"/>
      <c r="P130" s="43"/>
      <c r="Q130" s="43"/>
      <c r="R130" s="43"/>
      <c r="S130" s="44"/>
    </row>
    <row r="131" spans="1:19" ht="237" customHeight="1" x14ac:dyDescent="0.25">
      <c r="A131" s="49"/>
      <c r="B131" s="92"/>
      <c r="C131" s="111"/>
      <c r="D131" s="83"/>
      <c r="E131" s="83"/>
      <c r="F131" s="86"/>
      <c r="G131" s="87"/>
      <c r="H131" s="86"/>
      <c r="I131" s="87"/>
      <c r="J131" s="88" t="s">
        <v>104</v>
      </c>
      <c r="K131" s="89"/>
      <c r="L131" s="89"/>
      <c r="M131" s="89"/>
      <c r="N131" s="89"/>
      <c r="O131" s="89"/>
      <c r="P131" s="89"/>
      <c r="Q131" s="89"/>
      <c r="R131" s="89"/>
      <c r="S131" s="90"/>
    </row>
    <row r="132" spans="1:19" ht="38.25" customHeight="1" x14ac:dyDescent="0.25">
      <c r="A132" s="49"/>
      <c r="B132" s="91" t="s">
        <v>20</v>
      </c>
      <c r="C132" s="110" t="s">
        <v>61</v>
      </c>
      <c r="D132" s="82">
        <v>45391</v>
      </c>
      <c r="E132" s="82">
        <v>45758</v>
      </c>
      <c r="F132" s="84">
        <f>E132-D132</f>
        <v>367</v>
      </c>
      <c r="G132" s="85"/>
      <c r="H132" s="84">
        <f>IF(D132=0,0,ROUND(E132/D132*100,1))</f>
        <v>100.8</v>
      </c>
      <c r="I132" s="85"/>
      <c r="J132" s="42" t="s">
        <v>23</v>
      </c>
      <c r="K132" s="43"/>
      <c r="L132" s="43"/>
      <c r="M132" s="43"/>
      <c r="N132" s="43"/>
      <c r="O132" s="43"/>
      <c r="P132" s="43"/>
      <c r="Q132" s="43"/>
      <c r="R132" s="43"/>
      <c r="S132" s="44"/>
    </row>
    <row r="133" spans="1:19" ht="212.25" customHeight="1" thickBot="1" x14ac:dyDescent="0.3">
      <c r="A133" s="50"/>
      <c r="B133" s="92"/>
      <c r="C133" s="111"/>
      <c r="D133" s="83"/>
      <c r="E133" s="83"/>
      <c r="F133" s="86"/>
      <c r="G133" s="87"/>
      <c r="H133" s="86"/>
      <c r="I133" s="87"/>
      <c r="J133" s="45" t="s">
        <v>105</v>
      </c>
      <c r="K133" s="46"/>
      <c r="L133" s="46"/>
      <c r="M133" s="46"/>
      <c r="N133" s="46"/>
      <c r="O133" s="46"/>
      <c r="P133" s="46"/>
      <c r="Q133" s="46"/>
      <c r="R133" s="46"/>
      <c r="S133" s="47"/>
    </row>
    <row r="134" spans="1:19" ht="50.25" customHeight="1" thickBot="1" x14ac:dyDescent="0.3">
      <c r="A134" s="151"/>
      <c r="B134" s="152"/>
      <c r="C134" s="152"/>
      <c r="D134" s="152"/>
      <c r="E134" s="152"/>
      <c r="F134" s="152"/>
      <c r="G134" s="152"/>
      <c r="H134" s="152"/>
      <c r="I134" s="152"/>
      <c r="J134" s="152"/>
      <c r="K134" s="152"/>
      <c r="L134" s="152"/>
      <c r="M134" s="152"/>
      <c r="N134" s="152"/>
      <c r="O134" s="152"/>
      <c r="P134" s="152"/>
      <c r="Q134" s="152"/>
      <c r="R134" s="152"/>
      <c r="S134" s="153"/>
    </row>
    <row r="135" spans="1:19" ht="36" customHeight="1" x14ac:dyDescent="0.5">
      <c r="A135" s="55" t="s">
        <v>5</v>
      </c>
      <c r="B135" s="58" t="s">
        <v>6</v>
      </c>
      <c r="C135" s="59"/>
      <c r="D135" s="64" t="s">
        <v>7</v>
      </c>
      <c r="E135" s="64"/>
      <c r="F135" s="64" t="s">
        <v>8</v>
      </c>
      <c r="G135" s="64"/>
      <c r="H135" s="64"/>
      <c r="I135" s="64"/>
      <c r="J135" s="65" t="s">
        <v>9</v>
      </c>
      <c r="K135" s="66"/>
      <c r="L135" s="66"/>
      <c r="M135" s="66"/>
      <c r="N135" s="66"/>
      <c r="O135" s="66"/>
      <c r="P135" s="66"/>
      <c r="Q135" s="66"/>
      <c r="R135" s="66"/>
      <c r="S135" s="67"/>
    </row>
    <row r="136" spans="1:19" ht="30" customHeight="1" x14ac:dyDescent="0.5">
      <c r="A136" s="56"/>
      <c r="B136" s="60"/>
      <c r="C136" s="61"/>
      <c r="D136" s="32" t="s">
        <v>10</v>
      </c>
      <c r="E136" s="32" t="s">
        <v>11</v>
      </c>
      <c r="F136" s="74" t="s">
        <v>12</v>
      </c>
      <c r="G136" s="74"/>
      <c r="H136" s="74" t="s">
        <v>13</v>
      </c>
      <c r="I136" s="74"/>
      <c r="J136" s="68"/>
      <c r="K136" s="69"/>
      <c r="L136" s="69"/>
      <c r="M136" s="69"/>
      <c r="N136" s="69"/>
      <c r="O136" s="69"/>
      <c r="P136" s="69"/>
      <c r="Q136" s="69"/>
      <c r="R136" s="69"/>
      <c r="S136" s="70"/>
    </row>
    <row r="137" spans="1:19" ht="35.25" customHeight="1" x14ac:dyDescent="0.25">
      <c r="A137" s="57"/>
      <c r="B137" s="62"/>
      <c r="C137" s="63"/>
      <c r="D137" s="33" t="s">
        <v>14</v>
      </c>
      <c r="E137" s="33" t="s">
        <v>15</v>
      </c>
      <c r="F137" s="75" t="s">
        <v>16</v>
      </c>
      <c r="G137" s="75"/>
      <c r="H137" s="75" t="s">
        <v>17</v>
      </c>
      <c r="I137" s="75"/>
      <c r="J137" s="71"/>
      <c r="K137" s="72"/>
      <c r="L137" s="72"/>
      <c r="M137" s="72"/>
      <c r="N137" s="72"/>
      <c r="O137" s="72"/>
      <c r="P137" s="72"/>
      <c r="Q137" s="72"/>
      <c r="R137" s="72"/>
      <c r="S137" s="73"/>
    </row>
    <row r="138" spans="1:19" ht="62.25" customHeight="1" x14ac:dyDescent="0.25">
      <c r="A138" s="48">
        <v>12</v>
      </c>
      <c r="B138" s="93" t="s">
        <v>18</v>
      </c>
      <c r="C138" s="96" t="s">
        <v>41</v>
      </c>
      <c r="D138" s="112">
        <f>IF(D143=0,0,ROUND(D141/D143*1,1))</f>
        <v>9.1999999999999993</v>
      </c>
      <c r="E138" s="112">
        <f>IF(E143=0,0,ROUND(E141/E143*1,1))</f>
        <v>7.7</v>
      </c>
      <c r="F138" s="84">
        <f>E138-D138</f>
        <v>-1.4999999999999991</v>
      </c>
      <c r="G138" s="85"/>
      <c r="H138" s="84">
        <f>IF(D138=0,0,ROUND(E138/D138*100,1))</f>
        <v>83.7</v>
      </c>
      <c r="I138" s="85"/>
      <c r="J138" s="42" t="s">
        <v>72</v>
      </c>
      <c r="K138" s="43"/>
      <c r="L138" s="43"/>
      <c r="M138" s="43"/>
      <c r="N138" s="43"/>
      <c r="O138" s="43"/>
      <c r="P138" s="43"/>
      <c r="Q138" s="43"/>
      <c r="R138" s="43"/>
      <c r="S138" s="44"/>
    </row>
    <row r="139" spans="1:19" ht="191.25" customHeight="1" x14ac:dyDescent="0.25">
      <c r="A139" s="49"/>
      <c r="B139" s="94"/>
      <c r="C139" s="97"/>
      <c r="D139" s="113"/>
      <c r="E139" s="113"/>
      <c r="F139" s="115"/>
      <c r="G139" s="116"/>
      <c r="H139" s="115"/>
      <c r="I139" s="116"/>
      <c r="J139" s="51" t="str">
        <f>"El indicador al final del período de evaluación registró un alcanzado del "&amp;E138&amp;" por ciento en comparación con la meta programada del "&amp;D138&amp;" por ciento, representa un cumplimiento de la meta del "&amp;H138&amp;" por ciento, colocando el indicador en un semáforo de color "&amp;IF(AND(D138=0,H138=0),"",IF(AND(H138&gt;=95,H138&lt;=105,H141&gt;=95,H141&lt;=105,H143&gt;=95,H143&lt;=105),"VERDE:SE LOGRÓ LA META",IF(AND(H138&gt;=95,H138&lt;=105,H141&lt;95),"VERDE:AUNQUE EL INDICADOR ES VERDE, HAY VARIACIÓN EN VARIABLES",IF(AND(H138&gt;=95,H138&lt;=105,H141&gt;105),"VERDE:AUNQUE EL INDICADOR ES VERDE, HAY VARIACIÓN EN VARIABLES",IF(AND(H138&gt;=95,H138&lt;=105,H143&lt;95),"VERDE:AUNQUE EL INDICADOR ES VERDE, HAY VARIACIÓN EN VARIABLES",IF(AND(H138&gt;=95,H138&lt;=105,H143&gt;105),"VERDE:AUNQUE EL INDICADOR ES VERDE, HAY VARIACIÓN EN VARIABLES",IF(OR(AND(H138&gt;=90,H138&lt;95),AND(H138&gt;105,H138&lt;=110)),"AMARILLO",IF(OR(H138&lt;90,H138&gt;110),"ROJO",IF(AND(D138&lt;&gt;0,E138=0),"ROJO","")))))))))&amp;". 
"&amp;IF(AND(D138=0,E138=0),"NO",IF(OR(H138&lt;95,H138&gt;105),"SI","NO"))&amp;" hubo variación en el indicador y "&amp;IF(AND(D141=0,D143=0,H141=0,H143=0),"NO",IF(OR(H141&lt;95,H141&gt;105,H143&lt;95,H143&gt;105),"SI","NO"))&amp;" hubo variación en variables."</f>
        <v>El indicador al final del período de evaluación registró un alcanzado del 7.7 por ciento en comparación con la meta programada del 9.2 por ciento, representa un cumplimiento de la meta del 83.7 por ciento, colocando el indicador en un semáforo de color ROJO. 
SI hubo variación en el indicador y SI hubo variación en variables.</v>
      </c>
      <c r="K139" s="52"/>
      <c r="L139" s="52"/>
      <c r="M139" s="52"/>
      <c r="N139" s="52"/>
      <c r="O139" s="52"/>
      <c r="P139" s="52"/>
      <c r="Q139" s="52"/>
      <c r="R139" s="52"/>
      <c r="S139" s="53"/>
    </row>
    <row r="140" spans="1:19" ht="294.75" customHeight="1" x14ac:dyDescent="0.25">
      <c r="A140" s="49"/>
      <c r="B140" s="95"/>
      <c r="C140" s="98"/>
      <c r="D140" s="114"/>
      <c r="E140" s="114"/>
      <c r="F140" s="86"/>
      <c r="G140" s="87"/>
      <c r="H140" s="86"/>
      <c r="I140" s="87"/>
      <c r="J140" s="119" t="s">
        <v>119</v>
      </c>
      <c r="K140" s="120"/>
      <c r="L140" s="120"/>
      <c r="M140" s="120"/>
      <c r="N140" s="120"/>
      <c r="O140" s="120"/>
      <c r="P140" s="120"/>
      <c r="Q140" s="120"/>
      <c r="R140" s="120"/>
      <c r="S140" s="121"/>
    </row>
    <row r="141" spans="1:19" ht="34.5" customHeight="1" x14ac:dyDescent="0.25">
      <c r="A141" s="49"/>
      <c r="B141" s="166" t="s">
        <v>19</v>
      </c>
      <c r="C141" s="168" t="s">
        <v>42</v>
      </c>
      <c r="D141" s="105">
        <v>41727</v>
      </c>
      <c r="E141" s="106">
        <v>34464</v>
      </c>
      <c r="F141" s="54">
        <f t="shared" ref="F141" si="14">E141-D141</f>
        <v>-7263</v>
      </c>
      <c r="G141" s="54"/>
      <c r="H141" s="54">
        <f t="shared" ref="H141" si="15">IF(D141=0,0,ROUND(E141/D141*100,1))</f>
        <v>82.6</v>
      </c>
      <c r="I141" s="54"/>
      <c r="J141" s="42" t="s">
        <v>27</v>
      </c>
      <c r="K141" s="43"/>
      <c r="L141" s="43"/>
      <c r="M141" s="43"/>
      <c r="N141" s="43"/>
      <c r="O141" s="43"/>
      <c r="P141" s="43"/>
      <c r="Q141" s="43"/>
      <c r="R141" s="43"/>
      <c r="S141" s="44"/>
    </row>
    <row r="142" spans="1:19" ht="203.25" customHeight="1" x14ac:dyDescent="0.25">
      <c r="A142" s="49"/>
      <c r="B142" s="167"/>
      <c r="C142" s="168"/>
      <c r="D142" s="105"/>
      <c r="E142" s="107"/>
      <c r="F142" s="54"/>
      <c r="G142" s="54"/>
      <c r="H142" s="54"/>
      <c r="I142" s="54"/>
      <c r="J142" s="88" t="s">
        <v>97</v>
      </c>
      <c r="K142" s="89"/>
      <c r="L142" s="89"/>
      <c r="M142" s="89"/>
      <c r="N142" s="89"/>
      <c r="O142" s="89"/>
      <c r="P142" s="89"/>
      <c r="Q142" s="89"/>
      <c r="R142" s="89"/>
      <c r="S142" s="90"/>
    </row>
    <row r="143" spans="1:19" ht="34.5" customHeight="1" x14ac:dyDescent="0.25">
      <c r="A143" s="49"/>
      <c r="B143" s="99" t="s">
        <v>20</v>
      </c>
      <c r="C143" s="101" t="s">
        <v>43</v>
      </c>
      <c r="D143" s="102">
        <f>D33</f>
        <v>4558</v>
      </c>
      <c r="E143" s="102">
        <f>E33</f>
        <v>4499</v>
      </c>
      <c r="F143" s="54">
        <f>E143-D143</f>
        <v>-59</v>
      </c>
      <c r="G143" s="54"/>
      <c r="H143" s="54">
        <f>IF(D143=0,0,ROUND(E143/D143*100,1))</f>
        <v>98.7</v>
      </c>
      <c r="I143" s="54"/>
      <c r="J143" s="42" t="s">
        <v>23</v>
      </c>
      <c r="K143" s="43"/>
      <c r="L143" s="43"/>
      <c r="M143" s="43"/>
      <c r="N143" s="43"/>
      <c r="O143" s="43"/>
      <c r="P143" s="43"/>
      <c r="Q143" s="43"/>
      <c r="R143" s="43"/>
      <c r="S143" s="44"/>
    </row>
    <row r="144" spans="1:19" ht="219.75" customHeight="1" thickBot="1" x14ac:dyDescent="0.3">
      <c r="A144" s="50"/>
      <c r="B144" s="100"/>
      <c r="C144" s="101"/>
      <c r="D144" s="102"/>
      <c r="E144" s="102"/>
      <c r="F144" s="54"/>
      <c r="G144" s="54"/>
      <c r="H144" s="54"/>
      <c r="I144" s="54"/>
      <c r="J144" s="45" t="s">
        <v>96</v>
      </c>
      <c r="K144" s="46"/>
      <c r="L144" s="46"/>
      <c r="M144" s="46"/>
      <c r="N144" s="46"/>
      <c r="O144" s="46"/>
      <c r="P144" s="46"/>
      <c r="Q144" s="46"/>
      <c r="R144" s="46"/>
      <c r="S144" s="47"/>
    </row>
    <row r="145" spans="1:19" s="16" customFormat="1" ht="318.75" customHeight="1" thickBot="1" x14ac:dyDescent="0.3">
      <c r="A145" s="76" t="s">
        <v>26</v>
      </c>
      <c r="B145" s="77"/>
      <c r="C145" s="77"/>
      <c r="D145" s="77"/>
      <c r="E145" s="77"/>
      <c r="F145" s="77"/>
      <c r="G145" s="77"/>
      <c r="H145" s="77"/>
      <c r="I145" s="77"/>
      <c r="J145" s="77"/>
      <c r="K145" s="77"/>
      <c r="L145" s="77"/>
      <c r="M145" s="77"/>
      <c r="N145" s="77"/>
      <c r="O145" s="77"/>
      <c r="P145" s="77"/>
      <c r="Q145" s="77"/>
      <c r="R145" s="77"/>
      <c r="S145" s="78"/>
    </row>
    <row r="146" spans="1:19" s="16" customFormat="1" ht="30.75" customHeight="1" x14ac:dyDescent="0.5">
      <c r="A146" s="55" t="s">
        <v>5</v>
      </c>
      <c r="B146" s="58" t="s">
        <v>6</v>
      </c>
      <c r="C146" s="59"/>
      <c r="D146" s="64" t="s">
        <v>7</v>
      </c>
      <c r="E146" s="64"/>
      <c r="F146" s="64" t="s">
        <v>8</v>
      </c>
      <c r="G146" s="64"/>
      <c r="H146" s="64"/>
      <c r="I146" s="64"/>
      <c r="J146" s="65" t="s">
        <v>9</v>
      </c>
      <c r="K146" s="66"/>
      <c r="L146" s="66"/>
      <c r="M146" s="66"/>
      <c r="N146" s="66"/>
      <c r="O146" s="66"/>
      <c r="P146" s="66"/>
      <c r="Q146" s="66"/>
      <c r="R146" s="66"/>
      <c r="S146" s="67"/>
    </row>
    <row r="147" spans="1:19" ht="30.75" customHeight="1" x14ac:dyDescent="0.5">
      <c r="A147" s="56"/>
      <c r="B147" s="60"/>
      <c r="C147" s="61"/>
      <c r="D147" s="32" t="s">
        <v>10</v>
      </c>
      <c r="E147" s="32" t="s">
        <v>11</v>
      </c>
      <c r="F147" s="74" t="s">
        <v>12</v>
      </c>
      <c r="G147" s="74"/>
      <c r="H147" s="74" t="s">
        <v>13</v>
      </c>
      <c r="I147" s="74"/>
      <c r="J147" s="68"/>
      <c r="K147" s="69"/>
      <c r="L147" s="69"/>
      <c r="M147" s="69"/>
      <c r="N147" s="69"/>
      <c r="O147" s="69"/>
      <c r="P147" s="69"/>
      <c r="Q147" s="69"/>
      <c r="R147" s="69"/>
      <c r="S147" s="70"/>
    </row>
    <row r="148" spans="1:19" ht="29.25" customHeight="1" x14ac:dyDescent="0.25">
      <c r="A148" s="57"/>
      <c r="B148" s="62"/>
      <c r="C148" s="63"/>
      <c r="D148" s="33" t="s">
        <v>14</v>
      </c>
      <c r="E148" s="33" t="s">
        <v>15</v>
      </c>
      <c r="F148" s="75" t="s">
        <v>16</v>
      </c>
      <c r="G148" s="75"/>
      <c r="H148" s="75" t="s">
        <v>17</v>
      </c>
      <c r="I148" s="75"/>
      <c r="J148" s="71"/>
      <c r="K148" s="72"/>
      <c r="L148" s="72"/>
      <c r="M148" s="72"/>
      <c r="N148" s="72"/>
      <c r="O148" s="72"/>
      <c r="P148" s="72"/>
      <c r="Q148" s="72"/>
      <c r="R148" s="72"/>
      <c r="S148" s="73"/>
    </row>
    <row r="149" spans="1:19" ht="62.25" customHeight="1" x14ac:dyDescent="0.25">
      <c r="A149" s="108">
        <v>13</v>
      </c>
      <c r="B149" s="93" t="s">
        <v>18</v>
      </c>
      <c r="C149" s="96" t="s">
        <v>44</v>
      </c>
      <c r="D149" s="112">
        <f>IF(D154=0,0,ROUND(D152/D154*100,1))</f>
        <v>52.8</v>
      </c>
      <c r="E149" s="112">
        <f>IF(E154=0,0,ROUND(E152/E154*100,1))</f>
        <v>66.2</v>
      </c>
      <c r="F149" s="84">
        <f>E149-D149</f>
        <v>13.400000000000006</v>
      </c>
      <c r="G149" s="85"/>
      <c r="H149" s="84">
        <f>IF(D149=0,0,ROUND(E149/D149*100,1))</f>
        <v>125.4</v>
      </c>
      <c r="I149" s="85"/>
      <c r="J149" s="42" t="s">
        <v>72</v>
      </c>
      <c r="K149" s="43"/>
      <c r="L149" s="43"/>
      <c r="M149" s="43"/>
      <c r="N149" s="43"/>
      <c r="O149" s="43"/>
      <c r="P149" s="43"/>
      <c r="Q149" s="43"/>
      <c r="R149" s="43"/>
      <c r="S149" s="44"/>
    </row>
    <row r="150" spans="1:19" ht="173.25" customHeight="1" x14ac:dyDescent="0.25">
      <c r="A150" s="108"/>
      <c r="B150" s="94"/>
      <c r="C150" s="97"/>
      <c r="D150" s="113"/>
      <c r="E150" s="113"/>
      <c r="F150" s="115"/>
      <c r="G150" s="116"/>
      <c r="H150" s="115"/>
      <c r="I150" s="116"/>
      <c r="J150" s="51" t="str">
        <f>"El indicador al final del período de evaluación registró un alcanzado del "&amp;E149&amp;" por ciento en comparación con la meta programada del "&amp;D149&amp;" por ciento, representa un cumplimiento de la meta del "&amp;H149&amp;" por ciento, colocando el indicador en un semáforo de color "&amp;IF(AND(D149=0,H149=0),"",IF(AND(H149&gt;=95,H149&lt;=105,H152&gt;=95,H152&lt;=105,H154&gt;=95,H154&lt;=105),"VERDE:SE LOGRÓ LA META",IF(AND(H149&gt;=95,H149&lt;=105,H152&lt;95),"VERDE:AUNQUE EL INDICADOR ES VERDE, HAY VARIACIÓN EN VARIABLES",IF(AND(H149&gt;=95,H149&lt;=105,H152&gt;105),"VERDE:AUNQUE EL INDICADOR ES VERDE, HAY VARIACIÓN EN VARIABLES",IF(AND(H149&gt;=95,H149&lt;=105,H154&lt;95),"VERDE:AUNQUE EL INDICADOR ES VERDE, HAY VARIACIÓN EN VARIABLES",IF(AND(H149&gt;=95,H149&lt;=105,H154&gt;105),"VERDE:AUNQUE EL INDICADOR ES VERDE, HAY VARIACIÓN EN VARIABLES",IF(OR(AND(H149&gt;=90,H149&lt;95),AND(H149&gt;105,H149&lt;=110)),"AMARILLO",IF(OR(H149&lt;90,H149&gt;110),"ROJO",IF(AND(D149&lt;&gt;0,E149=0),"ROJO","")))))))))&amp;". 
"&amp;IF(AND(D149=0,E149=0),"NO",IF(OR(H149&lt;95,H149&gt;105),"SI","NO"))&amp;" hubo variación en el indicador y "&amp;IF(AND(D152=0,D154=0,H152=0,H154=0),"NO",IF(OR(H152&lt;95,H152&gt;105,H154&lt;95,H154&gt;105),"SI","NO"))&amp;" hubo variación en variables."</f>
        <v>El indicador al final del período de evaluación registró un alcanzado del 66.2 por ciento en comparación con la meta programada del 52.8 por ciento, representa un cumplimiento de la meta del 125.4 por ciento, colocando el indicador en un semáforo de color ROJO. 
SI hubo variación en el indicador y SI hubo variación en variables.</v>
      </c>
      <c r="K150" s="52"/>
      <c r="L150" s="52"/>
      <c r="M150" s="52"/>
      <c r="N150" s="52"/>
      <c r="O150" s="52"/>
      <c r="P150" s="52"/>
      <c r="Q150" s="52"/>
      <c r="R150" s="52"/>
      <c r="S150" s="53"/>
    </row>
    <row r="151" spans="1:19" ht="312" customHeight="1" x14ac:dyDescent="0.25">
      <c r="A151" s="108"/>
      <c r="B151" s="95"/>
      <c r="C151" s="98"/>
      <c r="D151" s="114"/>
      <c r="E151" s="114"/>
      <c r="F151" s="86"/>
      <c r="G151" s="87"/>
      <c r="H151" s="86"/>
      <c r="I151" s="87"/>
      <c r="J151" s="119" t="s">
        <v>116</v>
      </c>
      <c r="K151" s="120"/>
      <c r="L151" s="120"/>
      <c r="M151" s="120"/>
      <c r="N151" s="120"/>
      <c r="O151" s="120"/>
      <c r="P151" s="120"/>
      <c r="Q151" s="120"/>
      <c r="R151" s="120"/>
      <c r="S151" s="121"/>
    </row>
    <row r="152" spans="1:19" ht="37.5" customHeight="1" x14ac:dyDescent="0.25">
      <c r="A152" s="108"/>
      <c r="B152" s="79" t="s">
        <v>19</v>
      </c>
      <c r="C152" s="109" t="s">
        <v>45</v>
      </c>
      <c r="D152" s="81">
        <v>632</v>
      </c>
      <c r="E152" s="81">
        <v>632</v>
      </c>
      <c r="F152" s="54">
        <f t="shared" ref="F152" si="16">E152-D152</f>
        <v>0</v>
      </c>
      <c r="G152" s="54"/>
      <c r="H152" s="54">
        <f t="shared" ref="H152" si="17">IF(D152=0,0,ROUND(E152/D152*100,1))</f>
        <v>100</v>
      </c>
      <c r="I152" s="54"/>
      <c r="J152" s="42" t="s">
        <v>27</v>
      </c>
      <c r="K152" s="43"/>
      <c r="L152" s="43"/>
      <c r="M152" s="43"/>
      <c r="N152" s="43"/>
      <c r="O152" s="43"/>
      <c r="P152" s="43"/>
      <c r="Q152" s="43"/>
      <c r="R152" s="43"/>
      <c r="S152" s="44"/>
    </row>
    <row r="153" spans="1:19" ht="218.25" customHeight="1" x14ac:dyDescent="0.25">
      <c r="A153" s="108"/>
      <c r="B153" s="79"/>
      <c r="C153" s="109"/>
      <c r="D153" s="81"/>
      <c r="E153" s="81"/>
      <c r="F153" s="54"/>
      <c r="G153" s="54"/>
      <c r="H153" s="54"/>
      <c r="I153" s="54"/>
      <c r="J153" s="88" t="s">
        <v>106</v>
      </c>
      <c r="K153" s="89"/>
      <c r="L153" s="89"/>
      <c r="M153" s="89"/>
      <c r="N153" s="89"/>
      <c r="O153" s="89"/>
      <c r="P153" s="89"/>
      <c r="Q153" s="89"/>
      <c r="R153" s="89"/>
      <c r="S153" s="90"/>
    </row>
    <row r="154" spans="1:19" ht="32.25" customHeight="1" x14ac:dyDescent="0.25">
      <c r="A154" s="108"/>
      <c r="B154" s="79" t="s">
        <v>20</v>
      </c>
      <c r="C154" s="80" t="s">
        <v>60</v>
      </c>
      <c r="D154" s="81">
        <v>1196</v>
      </c>
      <c r="E154" s="81">
        <f>954</f>
        <v>954</v>
      </c>
      <c r="F154" s="54">
        <f>E154-D154</f>
        <v>-242</v>
      </c>
      <c r="G154" s="54"/>
      <c r="H154" s="54">
        <f>IF(D154=0,0,ROUND(E154/D154*100,1))</f>
        <v>79.8</v>
      </c>
      <c r="I154" s="54"/>
      <c r="J154" s="42" t="s">
        <v>23</v>
      </c>
      <c r="K154" s="43"/>
      <c r="L154" s="43"/>
      <c r="M154" s="43"/>
      <c r="N154" s="43"/>
      <c r="O154" s="43"/>
      <c r="P154" s="43"/>
      <c r="Q154" s="43"/>
      <c r="R154" s="43"/>
      <c r="S154" s="44"/>
    </row>
    <row r="155" spans="1:19" ht="218.25" customHeight="1" thickBot="1" x14ac:dyDescent="0.3">
      <c r="A155" s="108"/>
      <c r="B155" s="79"/>
      <c r="C155" s="80"/>
      <c r="D155" s="81"/>
      <c r="E155" s="81"/>
      <c r="F155" s="54"/>
      <c r="G155" s="54"/>
      <c r="H155" s="54"/>
      <c r="I155" s="54"/>
      <c r="J155" s="45" t="s">
        <v>92</v>
      </c>
      <c r="K155" s="46"/>
      <c r="L155" s="46"/>
      <c r="M155" s="46"/>
      <c r="N155" s="46"/>
      <c r="O155" s="46"/>
      <c r="P155" s="46"/>
      <c r="Q155" s="46"/>
      <c r="R155" s="46"/>
      <c r="S155" s="47"/>
    </row>
    <row r="156" spans="1:19" ht="42" customHeight="1" thickBot="1" x14ac:dyDescent="0.3">
      <c r="A156" s="151"/>
      <c r="B156" s="152"/>
      <c r="C156" s="152"/>
      <c r="D156" s="152"/>
      <c r="E156" s="152"/>
      <c r="F156" s="152"/>
      <c r="G156" s="152"/>
      <c r="H156" s="152"/>
      <c r="I156" s="152"/>
      <c r="J156" s="152"/>
      <c r="K156" s="152"/>
      <c r="L156" s="152"/>
      <c r="M156" s="152"/>
      <c r="N156" s="152"/>
      <c r="O156" s="152"/>
      <c r="P156" s="152"/>
      <c r="Q156" s="152"/>
      <c r="R156" s="152"/>
      <c r="S156" s="153"/>
    </row>
    <row r="157" spans="1:19" s="16" customFormat="1" ht="30.75" customHeight="1" x14ac:dyDescent="0.5">
      <c r="A157" s="55" t="s">
        <v>5</v>
      </c>
      <c r="B157" s="58" t="s">
        <v>6</v>
      </c>
      <c r="C157" s="59"/>
      <c r="D157" s="64" t="s">
        <v>7</v>
      </c>
      <c r="E157" s="64"/>
      <c r="F157" s="64" t="s">
        <v>8</v>
      </c>
      <c r="G157" s="64"/>
      <c r="H157" s="64"/>
      <c r="I157" s="64"/>
      <c r="J157" s="65" t="s">
        <v>9</v>
      </c>
      <c r="K157" s="66"/>
      <c r="L157" s="66"/>
      <c r="M157" s="66"/>
      <c r="N157" s="66"/>
      <c r="O157" s="66"/>
      <c r="P157" s="66"/>
      <c r="Q157" s="66"/>
      <c r="R157" s="66"/>
      <c r="S157" s="67"/>
    </row>
    <row r="158" spans="1:19" ht="30.75" customHeight="1" x14ac:dyDescent="0.5">
      <c r="A158" s="56"/>
      <c r="B158" s="60"/>
      <c r="C158" s="61"/>
      <c r="D158" s="32" t="s">
        <v>10</v>
      </c>
      <c r="E158" s="32" t="s">
        <v>11</v>
      </c>
      <c r="F158" s="74" t="s">
        <v>12</v>
      </c>
      <c r="G158" s="74"/>
      <c r="H158" s="74" t="s">
        <v>13</v>
      </c>
      <c r="I158" s="74"/>
      <c r="J158" s="68"/>
      <c r="K158" s="69"/>
      <c r="L158" s="69"/>
      <c r="M158" s="69"/>
      <c r="N158" s="69"/>
      <c r="O158" s="69"/>
      <c r="P158" s="69"/>
      <c r="Q158" s="69"/>
      <c r="R158" s="69"/>
      <c r="S158" s="70"/>
    </row>
    <row r="159" spans="1:19" ht="29.25" customHeight="1" x14ac:dyDescent="0.25">
      <c r="A159" s="57"/>
      <c r="B159" s="62"/>
      <c r="C159" s="63"/>
      <c r="D159" s="33" t="s">
        <v>14</v>
      </c>
      <c r="E159" s="33" t="s">
        <v>15</v>
      </c>
      <c r="F159" s="75" t="s">
        <v>16</v>
      </c>
      <c r="G159" s="75"/>
      <c r="H159" s="75" t="s">
        <v>17</v>
      </c>
      <c r="I159" s="75"/>
      <c r="J159" s="71"/>
      <c r="K159" s="72"/>
      <c r="L159" s="72"/>
      <c r="M159" s="72"/>
      <c r="N159" s="72"/>
      <c r="O159" s="72"/>
      <c r="P159" s="72"/>
      <c r="Q159" s="72"/>
      <c r="R159" s="72"/>
      <c r="S159" s="73"/>
    </row>
    <row r="160" spans="1:19" ht="45" customHeight="1" x14ac:dyDescent="0.25">
      <c r="A160" s="163">
        <v>14</v>
      </c>
      <c r="B160" s="93" t="s">
        <v>18</v>
      </c>
      <c r="C160" s="96" t="s">
        <v>62</v>
      </c>
      <c r="D160" s="112">
        <f>IF(D165=0,0,ROUND(D163/D165*1000,1))</f>
        <v>6.9</v>
      </c>
      <c r="E160" s="112">
        <f>IF(E165=0,0,ROUND(E163/E165*1000,1))</f>
        <v>7</v>
      </c>
      <c r="F160" s="84">
        <f>E160-D160</f>
        <v>9.9999999999999645E-2</v>
      </c>
      <c r="G160" s="85"/>
      <c r="H160" s="84">
        <f>IF(D160=0,0,ROUND(E160/D160*100,1))</f>
        <v>101.4</v>
      </c>
      <c r="I160" s="85"/>
      <c r="J160" s="42" t="s">
        <v>72</v>
      </c>
      <c r="K160" s="43"/>
      <c r="L160" s="43"/>
      <c r="M160" s="43"/>
      <c r="N160" s="43"/>
      <c r="O160" s="43"/>
      <c r="P160" s="43"/>
      <c r="Q160" s="43"/>
      <c r="R160" s="43"/>
      <c r="S160" s="44"/>
    </row>
    <row r="161" spans="1:19" ht="149.25" customHeight="1" x14ac:dyDescent="0.25">
      <c r="A161" s="163"/>
      <c r="B161" s="94"/>
      <c r="C161" s="97"/>
      <c r="D161" s="113"/>
      <c r="E161" s="113"/>
      <c r="F161" s="115"/>
      <c r="G161" s="116"/>
      <c r="H161" s="115"/>
      <c r="I161" s="116"/>
      <c r="J161" s="51" t="str">
        <f>"El indicador al final del período de evaluación registró un alcanzado del "&amp;E160&amp;" por ciento en comparación con la meta programada del "&amp;D160&amp;" por ciento, representa un cumplimiento de la meta del "&amp;H160&amp;" por ciento, colocando el indicador en un semáforo de color "&amp;IF(AND(D160=0,H160=0),"",IF(AND(H160&gt;=95,H160&lt;=105,H163&gt;=95,H163&lt;=105,H165&gt;=95,H165&lt;=105),"VERDE:SE LOGRÓ LA META",IF(AND(H160&gt;=95,H160&lt;=105,H163&lt;95),"VERDE:AUNQUE EL INDICADOR ES VERDE, HAY VARIACIÓN EN VARIABLES",IF(AND(H160&gt;=95,H160&lt;=105,H163&gt;105),"VERDE:AUNQUE EL INDICADOR ES VERDE, HAY VARIACIÓN EN VARIABLES",IF(AND(H160&gt;=95,H160&lt;=105,H165&lt;95),"VERDE:AUNQUE EL INDICADOR ES VERDE, HAY VARIACIÓN EN VARIABLES",IF(AND(H160&gt;=95,H160&lt;=105,H165&gt;105),"VERDE:AUNQUE EL INDICADOR ES VERDE, HAY VARIACIÓN EN VARIABLES",IF(OR(AND(H160&gt;=90,H160&lt;95),AND(H160&gt;105,H160&lt;=110)),"AMARILLO",IF(OR(H160&lt;90,H160&gt;110),"ROJO",IF(AND(D160&lt;&gt;0,E160=0),"ROJO","")))))))))&amp;". 
"&amp;IF(AND(D160=0,E160=0),"NO",IF(OR(H160&lt;95,H160&gt;105),"SI","NO"))&amp;" hubo variación en el indicador y "&amp;IF(AND(D163=0,D165=0,H163=0,H165=0),"NO",IF(OR(H163&lt;95,H163&gt;105,H165&lt;95,H165&gt;105),"SI","NO"))&amp;" hubo variación en variables."</f>
        <v>El indicador al final del período de evaluación registró un alcanzado del 7 por ciento en comparación con la meta programada del 6.9 por ciento, representa un cumplimiento de la meta del 101.4 por ciento, colocando el indicador en un semáforo de color VERDE:AUNQUE EL INDICADOR ES VERDE, HAY VARIACIÓN EN VARIABLES. 
NO hubo variación en el indicador y SI hubo variación en variables.</v>
      </c>
      <c r="K161" s="52"/>
      <c r="L161" s="52"/>
      <c r="M161" s="52"/>
      <c r="N161" s="52"/>
      <c r="O161" s="52"/>
      <c r="P161" s="52"/>
      <c r="Q161" s="52"/>
      <c r="R161" s="52"/>
      <c r="S161" s="53"/>
    </row>
    <row r="162" spans="1:19" ht="363" customHeight="1" x14ac:dyDescent="0.25">
      <c r="A162" s="163"/>
      <c r="B162" s="95"/>
      <c r="C162" s="98"/>
      <c r="D162" s="114"/>
      <c r="E162" s="114"/>
      <c r="F162" s="86"/>
      <c r="G162" s="87"/>
      <c r="H162" s="86"/>
      <c r="I162" s="87"/>
      <c r="J162" s="119" t="s">
        <v>117</v>
      </c>
      <c r="K162" s="120"/>
      <c r="L162" s="120"/>
      <c r="M162" s="120"/>
      <c r="N162" s="120"/>
      <c r="O162" s="120"/>
      <c r="P162" s="120"/>
      <c r="Q162" s="120"/>
      <c r="R162" s="120"/>
      <c r="S162" s="121"/>
    </row>
    <row r="163" spans="1:19" ht="37.5" customHeight="1" x14ac:dyDescent="0.25">
      <c r="A163" s="163"/>
      <c r="B163" s="79" t="s">
        <v>19</v>
      </c>
      <c r="C163" s="109" t="s">
        <v>63</v>
      </c>
      <c r="D163" s="81">
        <v>290</v>
      </c>
      <c r="E163" s="81">
        <v>242</v>
      </c>
      <c r="F163" s="54">
        <f t="shared" ref="F163" si="18">E163-D163</f>
        <v>-48</v>
      </c>
      <c r="G163" s="54"/>
      <c r="H163" s="54">
        <f t="shared" ref="H163" si="19">IF(D163=0,0,ROUND(E163/D163*100,1))</f>
        <v>83.4</v>
      </c>
      <c r="I163" s="54"/>
      <c r="J163" s="42" t="s">
        <v>27</v>
      </c>
      <c r="K163" s="43"/>
      <c r="L163" s="43"/>
      <c r="M163" s="43"/>
      <c r="N163" s="43"/>
      <c r="O163" s="43"/>
      <c r="P163" s="43"/>
      <c r="Q163" s="43"/>
      <c r="R163" s="43"/>
      <c r="S163" s="44"/>
    </row>
    <row r="164" spans="1:19" ht="152.25" customHeight="1" x14ac:dyDescent="0.25">
      <c r="A164" s="163"/>
      <c r="B164" s="79"/>
      <c r="C164" s="109"/>
      <c r="D164" s="81"/>
      <c r="E164" s="81"/>
      <c r="F164" s="54"/>
      <c r="G164" s="54"/>
      <c r="H164" s="54"/>
      <c r="I164" s="54"/>
      <c r="J164" s="88" t="s">
        <v>107</v>
      </c>
      <c r="K164" s="89"/>
      <c r="L164" s="89"/>
      <c r="M164" s="89"/>
      <c r="N164" s="89"/>
      <c r="O164" s="89"/>
      <c r="P164" s="89"/>
      <c r="Q164" s="89"/>
      <c r="R164" s="89"/>
      <c r="S164" s="90"/>
    </row>
    <row r="165" spans="1:19" ht="32.25" customHeight="1" x14ac:dyDescent="0.25">
      <c r="A165" s="163"/>
      <c r="B165" s="103" t="s">
        <v>20</v>
      </c>
      <c r="C165" s="104" t="s">
        <v>64</v>
      </c>
      <c r="D165" s="105">
        <v>41727</v>
      </c>
      <c r="E165" s="106">
        <v>34464</v>
      </c>
      <c r="F165" s="54">
        <f>E165-D165</f>
        <v>-7263</v>
      </c>
      <c r="G165" s="54"/>
      <c r="H165" s="54">
        <f>IF(D165=0,0,ROUND(E165/D165*100,1))</f>
        <v>82.6</v>
      </c>
      <c r="I165" s="54"/>
      <c r="J165" s="42" t="s">
        <v>23</v>
      </c>
      <c r="K165" s="43"/>
      <c r="L165" s="43"/>
      <c r="M165" s="43"/>
      <c r="N165" s="43"/>
      <c r="O165" s="43"/>
      <c r="P165" s="43"/>
      <c r="Q165" s="43"/>
      <c r="R165" s="43"/>
      <c r="S165" s="44"/>
    </row>
    <row r="166" spans="1:19" ht="139.5" customHeight="1" thickBot="1" x14ac:dyDescent="0.3">
      <c r="A166" s="163"/>
      <c r="B166" s="103"/>
      <c r="C166" s="104"/>
      <c r="D166" s="105"/>
      <c r="E166" s="107"/>
      <c r="F166" s="54"/>
      <c r="G166" s="54"/>
      <c r="H166" s="54"/>
      <c r="I166" s="54"/>
      <c r="J166" s="45" t="s">
        <v>108</v>
      </c>
      <c r="K166" s="46"/>
      <c r="L166" s="46"/>
      <c r="M166" s="46"/>
      <c r="N166" s="46"/>
      <c r="O166" s="46"/>
      <c r="P166" s="46"/>
      <c r="Q166" s="46"/>
      <c r="R166" s="46"/>
      <c r="S166" s="47"/>
    </row>
    <row r="167" spans="1:19" ht="347.25" customHeight="1" x14ac:dyDescent="0.25">
      <c r="A167" s="159" t="s">
        <v>24</v>
      </c>
      <c r="B167" s="159"/>
      <c r="C167" s="159"/>
      <c r="D167" s="159"/>
      <c r="E167" s="159"/>
      <c r="F167" s="159"/>
      <c r="G167" s="159"/>
      <c r="H167" s="159"/>
      <c r="I167" s="159"/>
      <c r="J167" s="159"/>
      <c r="K167" s="159"/>
      <c r="L167" s="159"/>
      <c r="M167" s="159"/>
      <c r="N167" s="159"/>
      <c r="O167" s="159"/>
      <c r="P167" s="159"/>
      <c r="Q167" s="159"/>
      <c r="R167" s="159"/>
      <c r="S167" s="159"/>
    </row>
    <row r="168" spans="1:19" ht="19.5" customHeight="1" x14ac:dyDescent="0.25">
      <c r="A168" s="34"/>
      <c r="B168" s="34"/>
      <c r="C168" s="34"/>
      <c r="D168" s="34"/>
      <c r="E168" s="34"/>
      <c r="F168" s="34"/>
      <c r="G168" s="34"/>
      <c r="H168" s="34"/>
      <c r="I168" s="34"/>
      <c r="J168" s="34"/>
      <c r="K168" s="34"/>
      <c r="L168" s="34"/>
      <c r="M168" s="34"/>
      <c r="N168" s="34"/>
      <c r="O168" s="34"/>
      <c r="P168" s="34"/>
      <c r="Q168" s="34"/>
      <c r="R168" s="34"/>
      <c r="S168" s="34"/>
    </row>
    <row r="169" spans="1:19" ht="46.5" customHeight="1" x14ac:dyDescent="0.5">
      <c r="A169" s="35"/>
      <c r="B169" s="36"/>
      <c r="C169" s="160" t="s">
        <v>73</v>
      </c>
      <c r="D169" s="160"/>
      <c r="E169" s="160"/>
      <c r="F169" s="36"/>
      <c r="G169" s="36"/>
      <c r="H169" s="36"/>
      <c r="I169" s="36"/>
      <c r="J169" s="160" t="s">
        <v>74</v>
      </c>
      <c r="K169" s="160"/>
      <c r="L169" s="160"/>
      <c r="M169" s="160"/>
      <c r="N169" s="160"/>
      <c r="O169" s="160"/>
      <c r="P169" s="160"/>
      <c r="Q169" s="160"/>
      <c r="R169" s="160"/>
      <c r="S169" s="37"/>
    </row>
    <row r="170" spans="1:19" ht="117.75" customHeight="1" thickBot="1" x14ac:dyDescent="0.55000000000000004">
      <c r="A170" s="35"/>
      <c r="B170" s="36"/>
      <c r="C170" s="161" t="s">
        <v>84</v>
      </c>
      <c r="D170" s="162"/>
      <c r="E170" s="162"/>
      <c r="F170" s="36"/>
      <c r="G170" s="36"/>
      <c r="H170" s="36"/>
      <c r="I170" s="36"/>
      <c r="J170" s="161" t="s">
        <v>85</v>
      </c>
      <c r="K170" s="162"/>
      <c r="L170" s="162"/>
      <c r="M170" s="162"/>
      <c r="N170" s="162"/>
      <c r="O170" s="162"/>
      <c r="P170" s="162"/>
      <c r="Q170" s="162"/>
      <c r="R170" s="162"/>
      <c r="S170" s="37"/>
    </row>
    <row r="171" spans="1:19" ht="90" customHeight="1" x14ac:dyDescent="0.25">
      <c r="A171" s="35"/>
      <c r="B171" s="36"/>
      <c r="C171" s="164" t="s">
        <v>75</v>
      </c>
      <c r="D171" s="156"/>
      <c r="E171" s="156"/>
      <c r="F171" s="36"/>
      <c r="G171" s="36"/>
      <c r="H171" s="36"/>
      <c r="I171" s="36"/>
      <c r="J171" s="164" t="s">
        <v>76</v>
      </c>
      <c r="K171" s="156"/>
      <c r="L171" s="156"/>
      <c r="M171" s="156"/>
      <c r="N171" s="156"/>
      <c r="O171" s="156"/>
      <c r="P171" s="156"/>
      <c r="Q171" s="156"/>
      <c r="R171" s="156"/>
      <c r="S171" s="37"/>
    </row>
    <row r="172" spans="1:19" ht="94.5" customHeight="1" x14ac:dyDescent="0.25">
      <c r="A172" s="35"/>
      <c r="B172" s="36"/>
      <c r="C172" s="38"/>
      <c r="D172" s="165" t="s">
        <v>21</v>
      </c>
      <c r="E172" s="165"/>
      <c r="F172" s="165"/>
      <c r="G172" s="165"/>
      <c r="H172" s="165"/>
      <c r="I172" s="165"/>
      <c r="J172" s="165"/>
      <c r="K172" s="165"/>
      <c r="L172" s="165"/>
      <c r="M172" s="39"/>
      <c r="N172" s="39"/>
      <c r="O172" s="39"/>
      <c r="P172" s="39"/>
      <c r="Q172" s="39"/>
      <c r="R172" s="39"/>
      <c r="S172" s="37"/>
    </row>
    <row r="173" spans="1:19" ht="100.5" customHeight="1" thickBot="1" x14ac:dyDescent="0.3">
      <c r="A173" s="35"/>
      <c r="B173" s="36"/>
      <c r="C173" s="38"/>
      <c r="D173" s="154" t="s">
        <v>86</v>
      </c>
      <c r="E173" s="155"/>
      <c r="F173" s="155"/>
      <c r="G173" s="155"/>
      <c r="H173" s="155"/>
      <c r="I173" s="155"/>
      <c r="J173" s="155"/>
      <c r="K173" s="155"/>
      <c r="L173" s="39"/>
      <c r="M173" s="39"/>
      <c r="N173" s="39"/>
      <c r="O173" s="39"/>
      <c r="P173" s="39"/>
      <c r="Q173" s="39"/>
      <c r="R173" s="39"/>
      <c r="S173" s="37"/>
    </row>
    <row r="174" spans="1:19" ht="81" customHeight="1" x14ac:dyDescent="0.25">
      <c r="A174" s="35"/>
      <c r="B174" s="36"/>
      <c r="C174" s="4"/>
      <c r="D174" s="156" t="s">
        <v>77</v>
      </c>
      <c r="E174" s="156"/>
      <c r="F174" s="156"/>
      <c r="G174" s="156"/>
      <c r="H174" s="156"/>
      <c r="I174" s="156"/>
      <c r="J174" s="156"/>
      <c r="K174" s="156"/>
      <c r="L174" s="39"/>
      <c r="M174" s="39"/>
      <c r="N174" s="39"/>
      <c r="O174" s="39"/>
      <c r="P174" s="39"/>
      <c r="Q174" s="39"/>
      <c r="R174" s="39"/>
      <c r="S174" s="37"/>
    </row>
    <row r="175" spans="1:19" ht="96" customHeight="1" thickBot="1" x14ac:dyDescent="0.3">
      <c r="A175" s="40"/>
      <c r="B175" s="157" t="s">
        <v>22</v>
      </c>
      <c r="C175" s="158"/>
      <c r="D175" s="158"/>
      <c r="E175" s="158"/>
      <c r="F175" s="158"/>
      <c r="G175" s="158"/>
      <c r="H175" s="158"/>
      <c r="I175" s="158"/>
      <c r="J175" s="158"/>
      <c r="K175" s="158"/>
      <c r="L175" s="158"/>
      <c r="M175" s="158"/>
      <c r="N175" s="158"/>
      <c r="O175" s="158"/>
      <c r="P175" s="158"/>
      <c r="Q175" s="158"/>
      <c r="R175" s="158"/>
      <c r="S175" s="41"/>
    </row>
  </sheetData>
  <sheetProtection algorithmName="SHA-512" hashValue="jtn/gHjqJ4F2EEY/yMm4NbRLNevvaoAfPFyh5ZKD2VUZxcpP054lYrn6mACNyHTxJvb/AtIodcHedaS3SUhh+A==" saltValue="HjUIm+1nXeXpdYHg+lVJwg==" spinCount="100000" sheet="1" selectLockedCells="1"/>
  <dataConsolidate/>
  <mergeCells count="516">
    <mergeCell ref="B157:C159"/>
    <mergeCell ref="D157:E157"/>
    <mergeCell ref="F157:I157"/>
    <mergeCell ref="D135:E135"/>
    <mergeCell ref="F135:I135"/>
    <mergeCell ref="J135:S137"/>
    <mergeCell ref="C171:E171"/>
    <mergeCell ref="J171:R171"/>
    <mergeCell ref="D172:L172"/>
    <mergeCell ref="J144:S144"/>
    <mergeCell ref="B141:B142"/>
    <mergeCell ref="C141:C142"/>
    <mergeCell ref="D141:D142"/>
    <mergeCell ref="E141:E142"/>
    <mergeCell ref="F141:G142"/>
    <mergeCell ref="F136:G136"/>
    <mergeCell ref="H136:I136"/>
    <mergeCell ref="F137:G137"/>
    <mergeCell ref="H137:I137"/>
    <mergeCell ref="B135:C137"/>
    <mergeCell ref="J160:S160"/>
    <mergeCell ref="J161:S161"/>
    <mergeCell ref="B163:B164"/>
    <mergeCell ref="C163:C164"/>
    <mergeCell ref="D173:K173"/>
    <mergeCell ref="D174:K174"/>
    <mergeCell ref="B175:R175"/>
    <mergeCell ref="D149:D151"/>
    <mergeCell ref="E149:E151"/>
    <mergeCell ref="F149:G151"/>
    <mergeCell ref="H149:I151"/>
    <mergeCell ref="J151:S151"/>
    <mergeCell ref="B160:B162"/>
    <mergeCell ref="C160:C162"/>
    <mergeCell ref="D160:D162"/>
    <mergeCell ref="E160:E162"/>
    <mergeCell ref="F160:G162"/>
    <mergeCell ref="H160:I162"/>
    <mergeCell ref="J162:S162"/>
    <mergeCell ref="J155:S155"/>
    <mergeCell ref="A156:S156"/>
    <mergeCell ref="A157:A159"/>
    <mergeCell ref="A167:S167"/>
    <mergeCell ref="C169:E169"/>
    <mergeCell ref="J169:R169"/>
    <mergeCell ref="C170:E170"/>
    <mergeCell ref="J170:R170"/>
    <mergeCell ref="A160:A166"/>
    <mergeCell ref="D121:D122"/>
    <mergeCell ref="E121:E122"/>
    <mergeCell ref="F121:G122"/>
    <mergeCell ref="H121:I122"/>
    <mergeCell ref="J157:S159"/>
    <mergeCell ref="F158:G158"/>
    <mergeCell ref="H158:I158"/>
    <mergeCell ref="F159:G159"/>
    <mergeCell ref="B127:B129"/>
    <mergeCell ref="C127:C129"/>
    <mergeCell ref="D127:D129"/>
    <mergeCell ref="E127:E129"/>
    <mergeCell ref="F127:G129"/>
    <mergeCell ref="H127:I129"/>
    <mergeCell ref="J129:S129"/>
    <mergeCell ref="B138:B140"/>
    <mergeCell ref="C138:C140"/>
    <mergeCell ref="D138:D140"/>
    <mergeCell ref="E138:E140"/>
    <mergeCell ref="F138:G140"/>
    <mergeCell ref="H138:I140"/>
    <mergeCell ref="J140:S140"/>
    <mergeCell ref="A134:S134"/>
    <mergeCell ref="A135:A137"/>
    <mergeCell ref="D88:D89"/>
    <mergeCell ref="E88:E89"/>
    <mergeCell ref="F88:G89"/>
    <mergeCell ref="H88:I89"/>
    <mergeCell ref="J88:S88"/>
    <mergeCell ref="J107:S107"/>
    <mergeCell ref="B116:B118"/>
    <mergeCell ref="C116:C118"/>
    <mergeCell ref="D116:D118"/>
    <mergeCell ref="E116:E118"/>
    <mergeCell ref="F116:G118"/>
    <mergeCell ref="H116:I118"/>
    <mergeCell ref="J118:S118"/>
    <mergeCell ref="H108:I109"/>
    <mergeCell ref="J108:S108"/>
    <mergeCell ref="J109:S109"/>
    <mergeCell ref="B110:B111"/>
    <mergeCell ref="C110:C111"/>
    <mergeCell ref="D110:D111"/>
    <mergeCell ref="E110:E111"/>
    <mergeCell ref="F110:G111"/>
    <mergeCell ref="H110:I111"/>
    <mergeCell ref="J110:S110"/>
    <mergeCell ref="J111:S111"/>
    <mergeCell ref="B72:B74"/>
    <mergeCell ref="C72:C74"/>
    <mergeCell ref="D72:D74"/>
    <mergeCell ref="E72:E74"/>
    <mergeCell ref="F72:G74"/>
    <mergeCell ref="H72:I74"/>
    <mergeCell ref="J74:S74"/>
    <mergeCell ref="J62:S62"/>
    <mergeCell ref="B64:B65"/>
    <mergeCell ref="C64:C65"/>
    <mergeCell ref="J66:S66"/>
    <mergeCell ref="J30:S30"/>
    <mergeCell ref="J41:S41"/>
    <mergeCell ref="J31:S31"/>
    <mergeCell ref="J39:S39"/>
    <mergeCell ref="A28:A34"/>
    <mergeCell ref="B28:B30"/>
    <mergeCell ref="C28:C30"/>
    <mergeCell ref="D28:D30"/>
    <mergeCell ref="E28:E30"/>
    <mergeCell ref="F28:G30"/>
    <mergeCell ref="H28:I30"/>
    <mergeCell ref="C39:C41"/>
    <mergeCell ref="D39:D41"/>
    <mergeCell ref="E39:E41"/>
    <mergeCell ref="F39:G41"/>
    <mergeCell ref="H39:I41"/>
    <mergeCell ref="B39:B41"/>
    <mergeCell ref="C33:C34"/>
    <mergeCell ref="D33:D34"/>
    <mergeCell ref="E33:E34"/>
    <mergeCell ref="F33:G34"/>
    <mergeCell ref="C55:C56"/>
    <mergeCell ref="D55:D56"/>
    <mergeCell ref="E55:E56"/>
    <mergeCell ref="F55:G56"/>
    <mergeCell ref="H55:I56"/>
    <mergeCell ref="J55:S55"/>
    <mergeCell ref="J52:S52"/>
    <mergeCell ref="J36:S38"/>
    <mergeCell ref="F37:G37"/>
    <mergeCell ref="H37:I37"/>
    <mergeCell ref="F38:G38"/>
    <mergeCell ref="H38:I38"/>
    <mergeCell ref="C42:C43"/>
    <mergeCell ref="D42:D43"/>
    <mergeCell ref="E42:E43"/>
    <mergeCell ref="J42:S42"/>
    <mergeCell ref="A47:A49"/>
    <mergeCell ref="B47:C49"/>
    <mergeCell ref="A39:A45"/>
    <mergeCell ref="B44:B45"/>
    <mergeCell ref="C44:C45"/>
    <mergeCell ref="D44:D45"/>
    <mergeCell ref="J47:S49"/>
    <mergeCell ref="J40:S40"/>
    <mergeCell ref="J43:S43"/>
    <mergeCell ref="J45:S45"/>
    <mergeCell ref="B42:B43"/>
    <mergeCell ref="J22:S22"/>
    <mergeCell ref="H15:I15"/>
    <mergeCell ref="F16:G16"/>
    <mergeCell ref="H16:I16"/>
    <mergeCell ref="J18:S18"/>
    <mergeCell ref="J20:S20"/>
    <mergeCell ref="J21:S21"/>
    <mergeCell ref="F17:G19"/>
    <mergeCell ref="H17:I19"/>
    <mergeCell ref="F20:G21"/>
    <mergeCell ref="H20:I21"/>
    <mergeCell ref="F22:G23"/>
    <mergeCell ref="H22:I23"/>
    <mergeCell ref="J23:S23"/>
    <mergeCell ref="B22:B23"/>
    <mergeCell ref="C22:C23"/>
    <mergeCell ref="E2:K2"/>
    <mergeCell ref="E5:K5"/>
    <mergeCell ref="F48:G48"/>
    <mergeCell ref="H48:I48"/>
    <mergeCell ref="F49:G49"/>
    <mergeCell ref="J28:S28"/>
    <mergeCell ref="A57:S57"/>
    <mergeCell ref="A50:A56"/>
    <mergeCell ref="J50:S50"/>
    <mergeCell ref="J54:S54"/>
    <mergeCell ref="J56:S56"/>
    <mergeCell ref="J51:S51"/>
    <mergeCell ref="B53:B54"/>
    <mergeCell ref="D53:D54"/>
    <mergeCell ref="E53:E54"/>
    <mergeCell ref="F53:G54"/>
    <mergeCell ref="H53:I54"/>
    <mergeCell ref="J53:S53"/>
    <mergeCell ref="E4:M4"/>
    <mergeCell ref="A35:S35"/>
    <mergeCell ref="A36:A38"/>
    <mergeCell ref="B36:C38"/>
    <mergeCell ref="A25:A27"/>
    <mergeCell ref="M8:S8"/>
    <mergeCell ref="D9:J9"/>
    <mergeCell ref="A14:A16"/>
    <mergeCell ref="B14:C16"/>
    <mergeCell ref="D14:E14"/>
    <mergeCell ref="F14:I14"/>
    <mergeCell ref="J14:S16"/>
    <mergeCell ref="F15:G15"/>
    <mergeCell ref="Q11:S13"/>
    <mergeCell ref="N11:P13"/>
    <mergeCell ref="J17:S17"/>
    <mergeCell ref="J19:S19"/>
    <mergeCell ref="A17:A23"/>
    <mergeCell ref="B17:B19"/>
    <mergeCell ref="C17:C19"/>
    <mergeCell ref="D17:D19"/>
    <mergeCell ref="E17:E19"/>
    <mergeCell ref="B20:B21"/>
    <mergeCell ref="C20:C21"/>
    <mergeCell ref="D20:D21"/>
    <mergeCell ref="E20:E21"/>
    <mergeCell ref="D22:D23"/>
    <mergeCell ref="E22:E23"/>
    <mergeCell ref="J75:S75"/>
    <mergeCell ref="J76:S76"/>
    <mergeCell ref="J72:S72"/>
    <mergeCell ref="J61:S61"/>
    <mergeCell ref="J64:S64"/>
    <mergeCell ref="D58:E58"/>
    <mergeCell ref="F58:I58"/>
    <mergeCell ref="J58:S60"/>
    <mergeCell ref="F59:G59"/>
    <mergeCell ref="H59:I59"/>
    <mergeCell ref="F60:G60"/>
    <mergeCell ref="H60:I60"/>
    <mergeCell ref="F64:G65"/>
    <mergeCell ref="H64:I65"/>
    <mergeCell ref="J65:S65"/>
    <mergeCell ref="J67:S67"/>
    <mergeCell ref="D61:D63"/>
    <mergeCell ref="E61:E63"/>
    <mergeCell ref="F61:G63"/>
    <mergeCell ref="H61:I63"/>
    <mergeCell ref="J63:S63"/>
    <mergeCell ref="H75:I76"/>
    <mergeCell ref="A69:A71"/>
    <mergeCell ref="B69:C71"/>
    <mergeCell ref="D69:E69"/>
    <mergeCell ref="F69:I69"/>
    <mergeCell ref="J69:S71"/>
    <mergeCell ref="F71:G71"/>
    <mergeCell ref="H71:I71"/>
    <mergeCell ref="A61:A67"/>
    <mergeCell ref="A58:A60"/>
    <mergeCell ref="D64:D65"/>
    <mergeCell ref="E64:E65"/>
    <mergeCell ref="B66:B67"/>
    <mergeCell ref="C66:C67"/>
    <mergeCell ref="D66:D67"/>
    <mergeCell ref="E66:E67"/>
    <mergeCell ref="F66:G67"/>
    <mergeCell ref="B61:B63"/>
    <mergeCell ref="C61:C63"/>
    <mergeCell ref="B25:C27"/>
    <mergeCell ref="D25:E25"/>
    <mergeCell ref="E31:E32"/>
    <mergeCell ref="C53:C54"/>
    <mergeCell ref="J33:S33"/>
    <mergeCell ref="B55:B56"/>
    <mergeCell ref="J73:S73"/>
    <mergeCell ref="J25:S27"/>
    <mergeCell ref="F26:G26"/>
    <mergeCell ref="H26:I26"/>
    <mergeCell ref="F27:G27"/>
    <mergeCell ref="H27:I27"/>
    <mergeCell ref="B31:B32"/>
    <mergeCell ref="B33:B34"/>
    <mergeCell ref="C31:C32"/>
    <mergeCell ref="J29:S29"/>
    <mergeCell ref="J32:S32"/>
    <mergeCell ref="J34:S34"/>
    <mergeCell ref="D31:D32"/>
    <mergeCell ref="H31:I32"/>
    <mergeCell ref="B58:C60"/>
    <mergeCell ref="J44:S44"/>
    <mergeCell ref="B50:B52"/>
    <mergeCell ref="C50:C52"/>
    <mergeCell ref="F25:I25"/>
    <mergeCell ref="F70:G70"/>
    <mergeCell ref="H70:I70"/>
    <mergeCell ref="H49:I49"/>
    <mergeCell ref="F42:G43"/>
    <mergeCell ref="H42:I43"/>
    <mergeCell ref="H33:I34"/>
    <mergeCell ref="F31:G32"/>
    <mergeCell ref="E44:E45"/>
    <mergeCell ref="F44:G45"/>
    <mergeCell ref="H44:I45"/>
    <mergeCell ref="H66:I67"/>
    <mergeCell ref="D47:E47"/>
    <mergeCell ref="F47:I47"/>
    <mergeCell ref="D36:E36"/>
    <mergeCell ref="F36:I36"/>
    <mergeCell ref="D50:D52"/>
    <mergeCell ref="E50:E52"/>
    <mergeCell ref="F50:G52"/>
    <mergeCell ref="H50:I52"/>
    <mergeCell ref="J78:S78"/>
    <mergeCell ref="A80:A82"/>
    <mergeCell ref="B80:C82"/>
    <mergeCell ref="D80:E80"/>
    <mergeCell ref="F80:I80"/>
    <mergeCell ref="J80:S82"/>
    <mergeCell ref="F81:G81"/>
    <mergeCell ref="H81:I81"/>
    <mergeCell ref="F82:G82"/>
    <mergeCell ref="H82:I82"/>
    <mergeCell ref="A72:A78"/>
    <mergeCell ref="A79:S79"/>
    <mergeCell ref="B75:B76"/>
    <mergeCell ref="C75:C76"/>
    <mergeCell ref="D75:D76"/>
    <mergeCell ref="E75:E76"/>
    <mergeCell ref="F75:G76"/>
    <mergeCell ref="J77:S77"/>
    <mergeCell ref="B77:B78"/>
    <mergeCell ref="C77:C78"/>
    <mergeCell ref="D77:D78"/>
    <mergeCell ref="E77:E78"/>
    <mergeCell ref="F77:G78"/>
    <mergeCell ref="H77:I78"/>
    <mergeCell ref="D83:D85"/>
    <mergeCell ref="E83:E85"/>
    <mergeCell ref="F83:G85"/>
    <mergeCell ref="H83:I85"/>
    <mergeCell ref="J85:S85"/>
    <mergeCell ref="A94:A100"/>
    <mergeCell ref="J94:S94"/>
    <mergeCell ref="J95:S95"/>
    <mergeCell ref="B97:B98"/>
    <mergeCell ref="C97:C98"/>
    <mergeCell ref="D97:D98"/>
    <mergeCell ref="J89:S89"/>
    <mergeCell ref="B94:B96"/>
    <mergeCell ref="C94:C96"/>
    <mergeCell ref="D94:D96"/>
    <mergeCell ref="E94:E96"/>
    <mergeCell ref="F94:G96"/>
    <mergeCell ref="H94:I96"/>
    <mergeCell ref="J96:S96"/>
    <mergeCell ref="H86:I87"/>
    <mergeCell ref="J86:S86"/>
    <mergeCell ref="J87:S87"/>
    <mergeCell ref="B88:B89"/>
    <mergeCell ref="C88:C89"/>
    <mergeCell ref="J102:S104"/>
    <mergeCell ref="F103:G103"/>
    <mergeCell ref="H103:I103"/>
    <mergeCell ref="F104:G104"/>
    <mergeCell ref="H104:I104"/>
    <mergeCell ref="A83:A89"/>
    <mergeCell ref="J83:S83"/>
    <mergeCell ref="J84:S84"/>
    <mergeCell ref="B86:B87"/>
    <mergeCell ref="C86:C87"/>
    <mergeCell ref="D86:D87"/>
    <mergeCell ref="E86:E87"/>
    <mergeCell ref="F86:G87"/>
    <mergeCell ref="A91:A93"/>
    <mergeCell ref="B91:C93"/>
    <mergeCell ref="D91:E91"/>
    <mergeCell ref="F91:I91"/>
    <mergeCell ref="J91:S93"/>
    <mergeCell ref="F92:G92"/>
    <mergeCell ref="H92:I92"/>
    <mergeCell ref="F93:G93"/>
    <mergeCell ref="H93:I93"/>
    <mergeCell ref="B83:B85"/>
    <mergeCell ref="C83:C85"/>
    <mergeCell ref="A127:A133"/>
    <mergeCell ref="J127:S127"/>
    <mergeCell ref="J128:S128"/>
    <mergeCell ref="B130:B131"/>
    <mergeCell ref="C130:C131"/>
    <mergeCell ref="D130:D131"/>
    <mergeCell ref="E97:E98"/>
    <mergeCell ref="F97:G98"/>
    <mergeCell ref="H97:I98"/>
    <mergeCell ref="J97:S97"/>
    <mergeCell ref="J98:S98"/>
    <mergeCell ref="B99:B100"/>
    <mergeCell ref="C99:C100"/>
    <mergeCell ref="D99:D100"/>
    <mergeCell ref="E99:E100"/>
    <mergeCell ref="F99:G100"/>
    <mergeCell ref="H99:I100"/>
    <mergeCell ref="J99:S99"/>
    <mergeCell ref="J100:S100"/>
    <mergeCell ref="A101:S101"/>
    <mergeCell ref="A102:A104"/>
    <mergeCell ref="B102:C104"/>
    <mergeCell ref="D102:E102"/>
    <mergeCell ref="F102:I102"/>
    <mergeCell ref="A105:A111"/>
    <mergeCell ref="J105:S105"/>
    <mergeCell ref="J106:S106"/>
    <mergeCell ref="B108:B109"/>
    <mergeCell ref="C108:C109"/>
    <mergeCell ref="D108:D109"/>
    <mergeCell ref="E108:E109"/>
    <mergeCell ref="F108:G109"/>
    <mergeCell ref="A124:A126"/>
    <mergeCell ref="B124:C126"/>
    <mergeCell ref="D124:E124"/>
    <mergeCell ref="F124:I124"/>
    <mergeCell ref="J124:S126"/>
    <mergeCell ref="F125:G125"/>
    <mergeCell ref="H125:I125"/>
    <mergeCell ref="F126:G126"/>
    <mergeCell ref="H126:I126"/>
    <mergeCell ref="B105:B107"/>
    <mergeCell ref="C105:C107"/>
    <mergeCell ref="D105:D107"/>
    <mergeCell ref="E105:E107"/>
    <mergeCell ref="F105:G107"/>
    <mergeCell ref="H105:I107"/>
    <mergeCell ref="C121:C122"/>
    <mergeCell ref="J130:S130"/>
    <mergeCell ref="J131:S131"/>
    <mergeCell ref="B132:B133"/>
    <mergeCell ref="C132:C133"/>
    <mergeCell ref="D132:D133"/>
    <mergeCell ref="E132:E133"/>
    <mergeCell ref="F132:G133"/>
    <mergeCell ref="H132:I133"/>
    <mergeCell ref="J132:S132"/>
    <mergeCell ref="J133:S133"/>
    <mergeCell ref="E130:E131"/>
    <mergeCell ref="F130:G131"/>
    <mergeCell ref="H130:I131"/>
    <mergeCell ref="A146:A148"/>
    <mergeCell ref="B146:C148"/>
    <mergeCell ref="D146:E146"/>
    <mergeCell ref="F146:I146"/>
    <mergeCell ref="H165:I166"/>
    <mergeCell ref="J165:S165"/>
    <mergeCell ref="J166:S166"/>
    <mergeCell ref="H159:I159"/>
    <mergeCell ref="A149:A155"/>
    <mergeCell ref="J149:S149"/>
    <mergeCell ref="J150:S150"/>
    <mergeCell ref="B152:B153"/>
    <mergeCell ref="C152:C153"/>
    <mergeCell ref="D152:D153"/>
    <mergeCell ref="E152:E153"/>
    <mergeCell ref="F152:G153"/>
    <mergeCell ref="H152:I153"/>
    <mergeCell ref="J152:S152"/>
    <mergeCell ref="J153:S153"/>
    <mergeCell ref="B154:B155"/>
    <mergeCell ref="C154:C155"/>
    <mergeCell ref="D154:D155"/>
    <mergeCell ref="E154:E155"/>
    <mergeCell ref="F154:G155"/>
    <mergeCell ref="D163:D164"/>
    <mergeCell ref="E163:E164"/>
    <mergeCell ref="F163:G164"/>
    <mergeCell ref="H163:I164"/>
    <mergeCell ref="J163:S163"/>
    <mergeCell ref="J164:S164"/>
    <mergeCell ref="B165:B166"/>
    <mergeCell ref="C165:C166"/>
    <mergeCell ref="D165:D166"/>
    <mergeCell ref="E165:E166"/>
    <mergeCell ref="F119:G120"/>
    <mergeCell ref="H119:I120"/>
    <mergeCell ref="J119:S119"/>
    <mergeCell ref="J120:S120"/>
    <mergeCell ref="B121:B122"/>
    <mergeCell ref="H154:I155"/>
    <mergeCell ref="J154:S154"/>
    <mergeCell ref="B149:B151"/>
    <mergeCell ref="C149:C151"/>
    <mergeCell ref="J146:S148"/>
    <mergeCell ref="F147:G147"/>
    <mergeCell ref="H147:I147"/>
    <mergeCell ref="F148:G148"/>
    <mergeCell ref="H148:I148"/>
    <mergeCell ref="H141:I142"/>
    <mergeCell ref="J141:S141"/>
    <mergeCell ref="J142:S142"/>
    <mergeCell ref="B143:B144"/>
    <mergeCell ref="C143:C144"/>
    <mergeCell ref="D143:D144"/>
    <mergeCell ref="E143:E144"/>
    <mergeCell ref="F143:G144"/>
    <mergeCell ref="H143:I144"/>
    <mergeCell ref="J143:S143"/>
    <mergeCell ref="J121:S121"/>
    <mergeCell ref="J122:S122"/>
    <mergeCell ref="A138:A144"/>
    <mergeCell ref="J138:S138"/>
    <mergeCell ref="J139:S139"/>
    <mergeCell ref="F165:G166"/>
    <mergeCell ref="A113:A115"/>
    <mergeCell ref="B113:C115"/>
    <mergeCell ref="D113:E113"/>
    <mergeCell ref="F113:I113"/>
    <mergeCell ref="J113:S115"/>
    <mergeCell ref="F114:G114"/>
    <mergeCell ref="H114:I114"/>
    <mergeCell ref="F115:G115"/>
    <mergeCell ref="H115:I115"/>
    <mergeCell ref="A123:S123"/>
    <mergeCell ref="A145:S145"/>
    <mergeCell ref="A116:A122"/>
    <mergeCell ref="J116:S116"/>
    <mergeCell ref="J117:S117"/>
    <mergeCell ref="B119:B120"/>
    <mergeCell ref="C119:C120"/>
    <mergeCell ref="D119:D120"/>
    <mergeCell ref="E119:E120"/>
  </mergeCells>
  <printOptions horizontalCentered="1"/>
  <pageMargins left="0.19685039370078741" right="0.11811023622047245" top="0.27559055118110237" bottom="0.19685039370078741" header="0.19685039370078741" footer="0.19685039370078741"/>
  <pageSetup scale="24" fitToHeight="0" orientation="landscape" cellComments="asDisplayed" r:id="rId1"/>
  <rowBreaks count="13" manualBreakCount="13">
    <brk id="24" max="16383" man="1"/>
    <brk id="35" max="18" man="1"/>
    <brk id="46" max="16383" man="1"/>
    <brk id="57" max="18" man="1"/>
    <brk id="68" max="16383" man="1"/>
    <brk id="79" max="18" man="1"/>
    <brk id="90" max="16383" man="1"/>
    <brk id="101" max="18" man="1"/>
    <brk id="112" max="16383" man="1"/>
    <brk id="123" max="18" man="1"/>
    <brk id="134" max="18" man="1"/>
    <brk id="145" max="18" man="1"/>
    <brk id="156" max="18"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E023 2021</vt:lpstr>
      <vt:lpstr>'E023 2021'!Área_de_impresión</vt:lpstr>
      <vt:lpstr>'E023 2021'!Títulos_a_imprimir</vt:lpstr>
    </vt:vector>
  </TitlesOfParts>
  <Company>Microsoft Corporation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CCINSHAE</dc:creator>
  <cp:lastModifiedBy>Jovani Emmanuel Torres García</cp:lastModifiedBy>
  <cp:lastPrinted>2020-03-20T18:14:17Z</cp:lastPrinted>
  <dcterms:created xsi:type="dcterms:W3CDTF">2016-12-09T18:35:27Z</dcterms:created>
  <dcterms:modified xsi:type="dcterms:W3CDTF">2021-10-08T14:21:41Z</dcterms:modified>
</cp:coreProperties>
</file>